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INFORMAÇÕES RAFAE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<sst xmlns="http://schemas.openxmlformats.org/spreadsheetml/2006/main" count="274" uniqueCount="207">
  <si>
    <t>CURSOS ATIVOS DE PÓS-GRADUAÇÃO</t>
  </si>
  <si>
    <t>NOME DO CURSO</t>
  </si>
  <si>
    <t>CÓDIGO DO CURSO</t>
  </si>
  <si>
    <t>VAGAS</t>
  </si>
  <si>
    <t>MATRICULADOS</t>
  </si>
  <si>
    <t xml:space="preserve">VAGAS OCIOSAS </t>
  </si>
  <si>
    <t>ESPECIALIZAÇÃO - GESTÃO FISICA ESCOLAR - EaD   2023/2</t>
  </si>
  <si>
    <t>PL-EFE01-EAD - RIO BRANCO-AC</t>
  </si>
  <si>
    <t>Elvis Geanderson Lima do Vale</t>
  </si>
  <si>
    <t xml:space="preserve">manaus </t>
  </si>
  <si>
    <t>PL-EFE02-EAD - MAUÉS-AM</t>
  </si>
  <si>
    <t xml:space="preserve">João da Silva Costa </t>
  </si>
  <si>
    <t xml:space="preserve">Rio branco </t>
  </si>
  <si>
    <t>PL-EFE03-EAD  - ITACOATIARA - AM</t>
  </si>
  <si>
    <t>lábrea</t>
  </si>
  <si>
    <t>PL-EFE04-EAD - LABRÉA/AM</t>
  </si>
  <si>
    <t>Simone Silva de Oliveira</t>
  </si>
  <si>
    <t>Maués</t>
  </si>
  <si>
    <t xml:space="preserve">PL-EFE05-EAD - MANACAPURU - AM </t>
  </si>
  <si>
    <t>Itacoatiara</t>
  </si>
  <si>
    <t>PL-EFE06-EAD - BRASILÉIA-AC</t>
  </si>
  <si>
    <t>Brasiléia</t>
  </si>
  <si>
    <t>TOTAL</t>
  </si>
  <si>
    <t>ESPECIALIZAÇÃO - TECNOLOGIA DIGITAIS PARA O ENSINO BÁSICO - EaD</t>
  </si>
  <si>
    <t>PL-TDEBO1-EAD - MANAUS-AM</t>
  </si>
  <si>
    <t>Josseane Costa e Silva</t>
  </si>
  <si>
    <t>PL-TDEBO2-EAD - MAUÉS-AM</t>
  </si>
  <si>
    <t>Marilucy Pereira Marques</t>
  </si>
  <si>
    <t xml:space="preserve">Maués </t>
  </si>
  <si>
    <t>PL-TDEBO3-EAD - LÁBREA-AM</t>
  </si>
  <si>
    <t xml:space="preserve">Lábrea </t>
  </si>
  <si>
    <t>PL-TDEBO4-EAD - MANACAPURU/AM</t>
  </si>
  <si>
    <t>PL-TDEBO5-EAD - TEFÉ/AM</t>
  </si>
  <si>
    <t>Márcio Silveira Nascimento</t>
  </si>
  <si>
    <t>PL-TDEBO6-EAD - ITACOATIARA-AM</t>
  </si>
  <si>
    <t>Manacapuru</t>
  </si>
  <si>
    <t>Tefé</t>
  </si>
  <si>
    <t>GESTAO DE NEGOCIOS AMAZONICOS</t>
  </si>
  <si>
    <t>PL-GNAO1-EAD - MANAUS/AM</t>
  </si>
  <si>
    <t>PL-GNAO2-EAD  - MAUÉS-AM</t>
  </si>
  <si>
    <t>ELIZÂNGELA DE JESUS OLIVEIRA</t>
  </si>
  <si>
    <t>Manaus 01</t>
  </si>
  <si>
    <t>PL-GNAO3-EAD - LABREA/AM</t>
  </si>
  <si>
    <t>RISONILDO ABREU DA SILVA</t>
  </si>
  <si>
    <t>Manaus 02</t>
  </si>
  <si>
    <t>PL-GNAO4-EAD  - MANACAPURU-AM</t>
  </si>
  <si>
    <t xml:space="preserve">VANESSA DE MOURA PEREIRA </t>
  </si>
  <si>
    <t>PL-GNAO5-EAD - TEFÉ-AM</t>
  </si>
  <si>
    <t>CURSOS ATIVOS DE GRADUAÇÃO</t>
  </si>
  <si>
    <t>ATIVOS NO SISUAB</t>
  </si>
  <si>
    <t>DEVINCULADOS</t>
  </si>
  <si>
    <t>BACHARELADO ADMINISTRAÇÃO - 3ª OFERTA 2021 - 2025</t>
  </si>
  <si>
    <t>FA69 - BOA VISTA - RR</t>
  </si>
  <si>
    <t>FA70 - MUCAJAÍ - RR</t>
  </si>
  <si>
    <t>FA71 - PORTO VELHO - RO</t>
  </si>
  <si>
    <t xml:space="preserve">FA72 - PRESIDENTE FIGUEIREDO - AM </t>
  </si>
  <si>
    <t>FA73 - TABATINGA - AM</t>
  </si>
  <si>
    <t>BACHARELADO - BIBLIOTECONOMIA - 1ª OFERTA 2021 - 2025</t>
  </si>
  <si>
    <t>IH60 - ARIQUEMES - RO</t>
  </si>
  <si>
    <t>IH61 - BOA VISTA -  RR</t>
  </si>
  <si>
    <t>IH62 - RIO BRANCO - AC</t>
  </si>
  <si>
    <t xml:space="preserve">IH63 - COARI - AM </t>
  </si>
  <si>
    <t xml:space="preserve">IH64 - ITACOATIARA - AM </t>
  </si>
  <si>
    <t xml:space="preserve">IH65 - MANACAPURU - AM </t>
  </si>
  <si>
    <t xml:space="preserve">IH66 - MAUÉS - AM </t>
  </si>
  <si>
    <t xml:space="preserve">IH67 - PARINTINS - AM </t>
  </si>
  <si>
    <t xml:space="preserve">IH68 - SANTA ISABEL DO RIO NEGRO - AM </t>
  </si>
  <si>
    <t>IH69 - TABATINGA - AM</t>
  </si>
  <si>
    <t>LICENCIATURA - CIENCIAS AGRARIAS  - 5ª OFERTA 2021 - 2025</t>
  </si>
  <si>
    <t xml:space="preserve">FG68 - ARIQUEMES - AM </t>
  </si>
  <si>
    <t xml:space="preserve">FG69 - RORAINOPOLIS - AM </t>
  </si>
  <si>
    <t>FG70 - SÃO LUIZ DO ANAUA - RR</t>
  </si>
  <si>
    <t xml:space="preserve">FG71 - ITACOATIARA - AM </t>
  </si>
  <si>
    <t xml:space="preserve">FG72 - PARINTINS - AM </t>
  </si>
  <si>
    <t>LICENCIATURA - MÚSICA - 1ª OFERTA 2021 - 2025</t>
  </si>
  <si>
    <t xml:space="preserve">IH70 - COARI - AM </t>
  </si>
  <si>
    <t xml:space="preserve">IH71 - ITACOATIARA - AM </t>
  </si>
  <si>
    <t xml:space="preserve">IH72 - MANACAPURU - AM </t>
  </si>
  <si>
    <t xml:space="preserve">IH73 - PARINTINS - AM </t>
  </si>
  <si>
    <t xml:space="preserve">IH74 - TABATINGA - AM </t>
  </si>
  <si>
    <t>TOTAL DA OFERTA 2021</t>
  </si>
  <si>
    <t>CURSO</t>
  </si>
  <si>
    <t>POLOS</t>
  </si>
  <si>
    <t>Vagas Oferecidas</t>
  </si>
  <si>
    <t>2024/2</t>
  </si>
  <si>
    <t>2025/1</t>
  </si>
  <si>
    <t>DESISTENTE</t>
  </si>
  <si>
    <t xml:space="preserve">Vagas Oferecidas </t>
  </si>
  <si>
    <t>LICENCIATURA - ARTES VISUAIS  OFESTAS 2024/2</t>
  </si>
  <si>
    <t>IH52 - MANACAPURU - AM</t>
  </si>
  <si>
    <t>IH75 - ACRELANDIA - AC</t>
  </si>
  <si>
    <t>IH76 - BRASILÉIA - AC</t>
  </si>
  <si>
    <t xml:space="preserve">IH77 - RIO BRANCO - AC </t>
  </si>
  <si>
    <t xml:space="preserve">IH78 - XAPURI - AC </t>
  </si>
  <si>
    <t>LICENCIATURA - CIENCIAS AGRARIAS  - OFERTA 2024/2</t>
  </si>
  <si>
    <t>FG56 - TEFÉ - AM</t>
  </si>
  <si>
    <t>FG63 - MANACAPURU/AM</t>
  </si>
  <si>
    <t>FG73 - ACRELANDIA - AC</t>
  </si>
  <si>
    <t>FG74 - BRASILÉIA - AC</t>
  </si>
  <si>
    <t xml:space="preserve">FG75 - XAPURI - AC </t>
  </si>
  <si>
    <t>LICENCIATURA - CIENCIAS BIOLOGICAS - OFERTA 2024/2</t>
  </si>
  <si>
    <t>IB36 - ACRELANDIA - AC</t>
  </si>
  <si>
    <t>IB37 - BRASILÉIA - AC</t>
  </si>
  <si>
    <t>IB38 - MANACAPURU/AM</t>
  </si>
  <si>
    <t>IB39 - MAUÉS/AM</t>
  </si>
  <si>
    <t>IB40 - TEFÉ/AM</t>
  </si>
  <si>
    <t>LICENCIATURA - EDUCAÇÃO FÍSICA - OFERTA 2024/2</t>
  </si>
  <si>
    <t>IB67 - TEFÉ - AM</t>
  </si>
  <si>
    <t>IB74 - ACRELANDIA - AC</t>
  </si>
  <si>
    <t>IB75 - BRASILÉIA - AC</t>
  </si>
  <si>
    <t>IB76 - RIO BRANCO/AC</t>
  </si>
  <si>
    <t>IB77 - XAPURI/AC</t>
  </si>
  <si>
    <t>LICENCIATURA - MÚSICA - OFERTA 2024/2</t>
  </si>
  <si>
    <t>IH79 - ACRELANDIA - AC</t>
  </si>
  <si>
    <t>IH80 - BRASILÉIA - AC</t>
  </si>
  <si>
    <t>IH81 - MAUÉS - AM</t>
  </si>
  <si>
    <t>IH82 - RIO BRANCO/AC</t>
  </si>
  <si>
    <t>IH83 - TEFÉ - AM</t>
  </si>
  <si>
    <t>LICENCIATURA - QUIMICA OFERTA 2024/2</t>
  </si>
  <si>
    <t>IE53- MANACAPURU - AM</t>
  </si>
  <si>
    <t>IE54- MAUÉS - AM</t>
  </si>
  <si>
    <t>IE55 - ACRELANDIA - AC</t>
  </si>
  <si>
    <t>IE56 - BRASILÉIA - AC</t>
  </si>
  <si>
    <t>IE57 - XAPURI/AC</t>
  </si>
  <si>
    <t>QUANTITATIVO DE ALUNO</t>
  </si>
  <si>
    <t>1º MODULO 2023/2</t>
  </si>
  <si>
    <t>2º MODULO 2024/1</t>
  </si>
  <si>
    <t>3º MODULO 2024/2</t>
  </si>
  <si>
    <t>TECNOLOGIA EM GESTÃO AMBIENTAL - TECNÓLOGO -  1ª OFERTA 2023 - 2025</t>
  </si>
  <si>
    <t xml:space="preserve">FA74 - AUTAZES - AM </t>
  </si>
  <si>
    <t xml:space="preserve">FA75 - BARREIRINHA - AM </t>
  </si>
  <si>
    <t xml:space="preserve">FA76 - BOA VISTA DO RAMOS - AM </t>
  </si>
  <si>
    <t xml:space="preserve">FA77 - BORBA - AM </t>
  </si>
  <si>
    <t xml:space="preserve">FA78 - CARAUARI - AM </t>
  </si>
  <si>
    <t xml:space="preserve">FA79 - CAREIRO DA VARZÉA - AM </t>
  </si>
  <si>
    <t xml:space="preserve">FA80 - ITACOATIARA - AM </t>
  </si>
  <si>
    <t xml:space="preserve">FA81 - JAPURÁ - AM </t>
  </si>
  <si>
    <t xml:space="preserve">FA82 - LABRÉA - AM </t>
  </si>
  <si>
    <t xml:space="preserve">FA83 - MANACAPURU - AM </t>
  </si>
  <si>
    <t xml:space="preserve">FA84 - MANAQUIRI - AM </t>
  </si>
  <si>
    <t xml:space="preserve">FA85 - MANAUS - AM </t>
  </si>
  <si>
    <t xml:space="preserve">FA86 - MANICORÉ - AM </t>
  </si>
  <si>
    <t xml:space="preserve">FA87 - MAUÉS - AM </t>
  </si>
  <si>
    <t xml:space="preserve">FA88 - NHAMUNDÁ - AM </t>
  </si>
  <si>
    <t xml:space="preserve">FA89 - NOVO AIRÃO - AM </t>
  </si>
  <si>
    <t xml:space="preserve">FA90 - PARINTINS - AM </t>
  </si>
  <si>
    <t xml:space="preserve">FA91 - PAUINI - AM </t>
  </si>
  <si>
    <t xml:space="preserve">FA92 - SANTO ANTÔNIO DO IÇA - AM </t>
  </si>
  <si>
    <t xml:space="preserve">FA93 - SÃO GABRIEL DA CACHOEIRA - AM </t>
  </si>
  <si>
    <t xml:space="preserve">FA94 - SILVES - AM </t>
  </si>
  <si>
    <t xml:space="preserve">FA95 - TAPAUÁ - AM </t>
  </si>
  <si>
    <t xml:space="preserve">FA96 - TEFÉ - AM </t>
  </si>
  <si>
    <t xml:space="preserve">FA97 - TONANTINS - AM </t>
  </si>
  <si>
    <t xml:space="preserve">FA98 - URUCARÁ - AM </t>
  </si>
  <si>
    <t>GRADUAÇÃO FORMADOS ENTRE 2020 E 2024/2</t>
  </si>
  <si>
    <t xml:space="preserve">GRADUAÇÃO OFERTADAS EM 2017 </t>
  </si>
  <si>
    <t>ADMINISTRAÇÃO PÚBLICA</t>
  </si>
  <si>
    <t>CLASSIFICADOS INICIO DO CURSO</t>
  </si>
  <si>
    <t xml:space="preserve">ATUALIZAÇÃO NO SISUAB </t>
  </si>
  <si>
    <t xml:space="preserve">FORMADOS </t>
  </si>
  <si>
    <t>SIE</t>
  </si>
  <si>
    <t>TUTOR</t>
  </si>
  <si>
    <t>QUNTITATIVO TUTOR  EXISTENTE</t>
  </si>
  <si>
    <t>CRUZEIRO DO SUL - AC</t>
  </si>
  <si>
    <t>FA66</t>
  </si>
  <si>
    <t xml:space="preserve">FECHADO </t>
  </si>
  <si>
    <t>TEFÉ - AM</t>
  </si>
  <si>
    <t>FA68</t>
  </si>
  <si>
    <t>MANAUS - AM</t>
  </si>
  <si>
    <t>FA67</t>
  </si>
  <si>
    <t>TOTAIS</t>
  </si>
  <si>
    <t>ARTES VISUAS</t>
  </si>
  <si>
    <t xml:space="preserve">ENTRARAM </t>
  </si>
  <si>
    <t>SISUAB</t>
  </si>
  <si>
    <t>8º MODULO</t>
  </si>
  <si>
    <t>ITACOATIARA - AM</t>
  </si>
  <si>
    <t>SANTA ISABEL DO RN-AM</t>
  </si>
  <si>
    <t>CIENCIAS AGRÁRIAS - 2017</t>
  </si>
  <si>
    <t>COARI-AM</t>
  </si>
  <si>
    <t>FG62</t>
  </si>
  <si>
    <t>MANACAPURU-AM</t>
  </si>
  <si>
    <t>FG63</t>
  </si>
  <si>
    <t>MAUÉS - AM</t>
  </si>
  <si>
    <t>FG64</t>
  </si>
  <si>
    <t>AMAJARI -RR</t>
  </si>
  <si>
    <t>FG65</t>
  </si>
  <si>
    <t>CARACARAÍ - RR</t>
  </si>
  <si>
    <t>FG66</t>
  </si>
  <si>
    <t>BOA VISTA - RR</t>
  </si>
  <si>
    <t>FG67</t>
  </si>
  <si>
    <t>CIENCIAS BIOLÓGICAS</t>
  </si>
  <si>
    <t>MUCAJAÍ - RR</t>
  </si>
  <si>
    <t>SÃO LUIZ DO ANAUA - RR</t>
  </si>
  <si>
    <t>EDUCAÇÃO FISÍCA</t>
  </si>
  <si>
    <t>IB70</t>
  </si>
  <si>
    <t>LÁBREA - AM</t>
  </si>
  <si>
    <t>IB71</t>
  </si>
  <si>
    <t>IB72</t>
  </si>
  <si>
    <t>IB73</t>
  </si>
  <si>
    <t>PÓS-GRADUAÇÃO FORMADOS ENTRE 2020 E 2024/2</t>
  </si>
  <si>
    <t>MATEMATICA - 2021</t>
  </si>
  <si>
    <t>FORMADO</t>
  </si>
  <si>
    <t>LÁBREA/AM</t>
  </si>
  <si>
    <t>TEFÉ/AM</t>
  </si>
  <si>
    <t xml:space="preserve">TOTAL DA GRADUAÇÃO </t>
  </si>
  <si>
    <t>TUTORIA</t>
  </si>
  <si>
    <t xml:space="preserve">POS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</si>
</sst>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"/>
  </numFmts>
  <fonts count="33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7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2" applyNumberFormat="0" applyFill="0" applyAlignment="0" applyProtection="0">
      <alignment vertical="center"/>
    </xf>
    <xf numFmtId="0" fontId="20" fillId="0" borderId="72" applyNumberFormat="0" applyFill="0" applyAlignment="0" applyProtection="0">
      <alignment vertical="center"/>
    </xf>
    <xf numFmtId="0" fontId="21" fillId="0" borderId="7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74" applyNumberFormat="0" applyAlignment="0" applyProtection="0">
      <alignment vertical="center"/>
    </xf>
    <xf numFmtId="0" fontId="23" fillId="21" borderId="75" applyNumberFormat="0" applyAlignment="0" applyProtection="0">
      <alignment vertical="center"/>
    </xf>
    <xf numFmtId="0" fontId="24" fillId="21" borderId="74" applyNumberFormat="0" applyAlignment="0" applyProtection="0">
      <alignment vertical="center"/>
    </xf>
    <xf numFmtId="0" fontId="25" fillId="22" borderId="76" applyNumberFormat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</cellStyleXfs>
  <cellXfs count="3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Border="1"/>
    <xf numFmtId="0" fontId="5" fillId="0" borderId="8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/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21" xfId="0" applyFont="1" applyBorder="1"/>
    <xf numFmtId="0" fontId="0" fillId="0" borderId="21" xfId="0" applyBorder="1"/>
    <xf numFmtId="0" fontId="0" fillId="2" borderId="16" xfId="0" applyFill="1" applyBorder="1"/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6" xfId="0" applyFont="1" applyBorder="1"/>
    <xf numFmtId="0" fontId="5" fillId="0" borderId="27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" fillId="0" borderId="36" xfId="0" applyFont="1" applyBorder="1"/>
    <xf numFmtId="0" fontId="0" fillId="0" borderId="36" xfId="0" applyBorder="1"/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0" fillId="0" borderId="38" xfId="0" applyBorder="1"/>
    <xf numFmtId="0" fontId="2" fillId="0" borderId="3" xfId="0" applyFont="1" applyBorder="1" applyAlignment="1">
      <alignment horizontal="left" vertical="center"/>
    </xf>
    <xf numFmtId="0" fontId="0" fillId="2" borderId="39" xfId="0" applyFill="1" applyBorder="1"/>
    <xf numFmtId="0" fontId="2" fillId="2" borderId="39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0" fillId="0" borderId="5" xfId="0" applyBorder="1"/>
    <xf numFmtId="0" fontId="0" fillId="2" borderId="8" xfId="0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3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5" borderId="41" xfId="0" applyFill="1" applyBorder="1"/>
    <xf numFmtId="0" fontId="2" fillId="5" borderId="2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6" borderId="41" xfId="0" applyFill="1" applyBorder="1"/>
    <xf numFmtId="0" fontId="2" fillId="6" borderId="5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0" fillId="8" borderId="44" xfId="0" applyFill="1" applyBorder="1"/>
    <xf numFmtId="0" fontId="2" fillId="8" borderId="19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46" xfId="0" applyFill="1" applyBorder="1"/>
    <xf numFmtId="0" fontId="2" fillId="5" borderId="39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5" borderId="48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/>
    </xf>
    <xf numFmtId="0" fontId="5" fillId="9" borderId="52" xfId="0" applyFont="1" applyFill="1" applyBorder="1"/>
    <xf numFmtId="0" fontId="2" fillId="10" borderId="42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left" vertical="center"/>
    </xf>
    <xf numFmtId="0" fontId="2" fillId="10" borderId="42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left" vertical="center"/>
    </xf>
    <xf numFmtId="0" fontId="2" fillId="10" borderId="19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0" fillId="10" borderId="1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0" fillId="10" borderId="46" xfId="0" applyFill="1" applyBorder="1"/>
    <xf numFmtId="0" fontId="9" fillId="10" borderId="39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left" vertical="center"/>
    </xf>
    <xf numFmtId="0" fontId="2" fillId="4" borderId="42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0" fillId="4" borderId="42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53" xfId="0" applyFill="1" applyBorder="1"/>
    <xf numFmtId="0" fontId="9" fillId="4" borderId="54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left" vertical="center"/>
    </xf>
    <xf numFmtId="0" fontId="2" fillId="11" borderId="42" xfId="0" applyFont="1" applyFill="1" applyBorder="1" applyAlignment="1">
      <alignment horizontal="center"/>
    </xf>
    <xf numFmtId="0" fontId="2" fillId="11" borderId="45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left" vertical="center"/>
    </xf>
    <xf numFmtId="0" fontId="2" fillId="11" borderId="19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0" fillId="11" borderId="19" xfId="0" applyFill="1" applyBorder="1" applyAlignment="1">
      <alignment horizontal="center" vertical="center"/>
    </xf>
    <xf numFmtId="0" fontId="0" fillId="11" borderId="40" xfId="0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0" fillId="11" borderId="53" xfId="0" applyFill="1" applyBorder="1"/>
    <xf numFmtId="0" fontId="9" fillId="11" borderId="54" xfId="0" applyFont="1" applyFill="1" applyBorder="1" applyAlignment="1">
      <alignment horizontal="center" vertical="center"/>
    </xf>
    <xf numFmtId="0" fontId="9" fillId="11" borderId="5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0" fillId="3" borderId="4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53" xfId="0" applyFill="1" applyBorder="1"/>
    <xf numFmtId="0" fontId="2" fillId="3" borderId="5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left" vertical="center"/>
    </xf>
    <xf numFmtId="0" fontId="0" fillId="10" borderId="44" xfId="0" applyFill="1" applyBorder="1"/>
    <xf numFmtId="0" fontId="9" fillId="10" borderId="19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/>
    </xf>
    <xf numFmtId="0" fontId="9" fillId="10" borderId="40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center"/>
    </xf>
    <xf numFmtId="0" fontId="0" fillId="5" borderId="42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5" borderId="53" xfId="0" applyFill="1" applyBorder="1"/>
    <xf numFmtId="0" fontId="9" fillId="5" borderId="54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 vertical="center"/>
    </xf>
    <xf numFmtId="0" fontId="10" fillId="13" borderId="56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54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center"/>
    </xf>
    <xf numFmtId="0" fontId="0" fillId="13" borderId="57" xfId="0" applyFill="1" applyBorder="1"/>
    <xf numFmtId="0" fontId="11" fillId="13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6" borderId="58" xfId="0" applyFont="1" applyFill="1" applyBorder="1" applyAlignment="1">
      <alignment horizontal="center" vertical="center"/>
    </xf>
    <xf numFmtId="0" fontId="2" fillId="16" borderId="59" xfId="0" applyFont="1" applyFill="1" applyBorder="1" applyAlignment="1">
      <alignment horizontal="center" vertical="center"/>
    </xf>
    <xf numFmtId="0" fontId="2" fillId="16" borderId="54" xfId="0" applyFont="1" applyFill="1" applyBorder="1" applyAlignment="1">
      <alignment horizontal="center" vertical="center" wrapText="1"/>
    </xf>
    <xf numFmtId="0" fontId="2" fillId="16" borderId="54" xfId="0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35" xfId="0" applyBorder="1"/>
    <xf numFmtId="0" fontId="0" fillId="17" borderId="3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0" fillId="0" borderId="3" xfId="0" applyBorder="1"/>
    <xf numFmtId="0" fontId="2" fillId="0" borderId="53" xfId="0" applyFont="1" applyBorder="1" applyAlignment="1">
      <alignment horizontal="center" vertical="center" wrapText="1"/>
    </xf>
    <xf numFmtId="0" fontId="2" fillId="18" borderId="60" xfId="0" applyFont="1" applyFill="1" applyBorder="1"/>
    <xf numFmtId="0" fontId="2" fillId="18" borderId="61" xfId="0" applyFont="1" applyFill="1" applyBorder="1"/>
    <xf numFmtId="0" fontId="2" fillId="18" borderId="62" xfId="0" applyFont="1" applyFill="1" applyBorder="1" applyAlignment="1">
      <alignment horizontal="center" vertical="center"/>
    </xf>
    <xf numFmtId="0" fontId="2" fillId="15" borderId="62" xfId="0" applyFont="1" applyFill="1" applyBorder="1" applyAlignment="1">
      <alignment horizontal="center" vertical="center"/>
    </xf>
    <xf numFmtId="180" fontId="12" fillId="9" borderId="57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16" borderId="6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 wrapText="1"/>
    </xf>
    <xf numFmtId="0" fontId="0" fillId="16" borderId="3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0" borderId="6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66" xfId="0" applyBorder="1"/>
    <xf numFmtId="0" fontId="0" fillId="0" borderId="67" xfId="0" applyBorder="1"/>
    <xf numFmtId="0" fontId="0" fillId="17" borderId="49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49" xfId="0" applyBorder="1"/>
    <xf numFmtId="0" fontId="2" fillId="18" borderId="3" xfId="0" applyFont="1" applyFill="1" applyBorder="1"/>
    <xf numFmtId="0" fontId="2" fillId="18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180" fontId="12" fillId="9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16" borderId="68" xfId="0" applyFont="1" applyFill="1" applyBorder="1" applyAlignment="1">
      <alignment horizontal="center" vertical="center"/>
    </xf>
    <xf numFmtId="0" fontId="2" fillId="18" borderId="5" xfId="0" applyFont="1" applyFill="1" applyBorder="1"/>
    <xf numFmtId="0" fontId="2" fillId="18" borderId="5" xfId="0" applyFont="1" applyFill="1" applyBorder="1" applyAlignment="1">
      <alignment horizontal="center" vertical="center"/>
    </xf>
    <xf numFmtId="180" fontId="12" fillId="9" borderId="69" xfId="0" applyNumberFormat="1" applyFont="1" applyFill="1" applyBorder="1" applyAlignment="1">
      <alignment horizontal="center" vertical="center"/>
    </xf>
    <xf numFmtId="180" fontId="12" fillId="9" borderId="34" xfId="0" applyNumberFormat="1" applyFont="1" applyFill="1" applyBorder="1" applyAlignment="1">
      <alignment horizontal="center" vertical="center"/>
    </xf>
    <xf numFmtId="0" fontId="2" fillId="18" borderId="19" xfId="0" applyFont="1" applyFill="1" applyBorder="1"/>
    <xf numFmtId="0" fontId="2" fillId="18" borderId="19" xfId="0" applyFont="1" applyFill="1" applyBorder="1" applyAlignment="1">
      <alignment horizontal="center" vertical="center"/>
    </xf>
    <xf numFmtId="0" fontId="2" fillId="18" borderId="7" xfId="0" applyFont="1" applyFill="1" applyBorder="1"/>
    <xf numFmtId="0" fontId="2" fillId="18" borderId="70" xfId="0" applyFont="1" applyFill="1" applyBorder="1"/>
    <xf numFmtId="0" fontId="2" fillId="18" borderId="8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H169" sqref="H169"/>
    </sheetView>
  </sheetViews>
  <sheetFormatPr defaultColWidth="8.88888888888889" defaultRowHeight="14.4"/>
  <cols>
    <col min="1" max="1" width="47.1111111111111" customWidth="1"/>
    <col min="2" max="2" width="26.1111111111111" customWidth="1"/>
    <col min="3" max="3" width="13.1111111111111" customWidth="1"/>
    <col min="4" max="4" width="14.4444444444444" customWidth="1"/>
    <col min="5" max="5" width="30" customWidth="1"/>
    <col min="6" max="6" width="13" customWidth="1"/>
    <col min="8" max="8" width="16" customWidth="1"/>
    <col min="9" max="9" width="14.8888888888889" customWidth="1"/>
  </cols>
  <sheetData>
    <row r="1" ht="21" customHeight="1" spans="1:9">
      <c r="A1" s="1" t="s">
        <v>0</v>
      </c>
      <c r="B1" s="2"/>
      <c r="C1" s="2"/>
      <c r="D1" s="2"/>
      <c r="E1" s="2"/>
      <c r="F1" s="2"/>
      <c r="G1" s="2"/>
      <c r="H1" s="2"/>
      <c r="I1" s="165"/>
    </row>
    <row r="3" ht="15.15" spans="1:9">
      <c r="A3" s="3" t="s">
        <v>1</v>
      </c>
      <c r="B3" s="4" t="s">
        <v>2</v>
      </c>
      <c r="C3" s="5" t="s">
        <v>3</v>
      </c>
      <c r="D3" s="5" t="s">
        <v>4</v>
      </c>
      <c r="E3" s="6"/>
      <c r="F3" s="7"/>
      <c r="G3" s="8"/>
      <c r="H3" s="9"/>
      <c r="I3" s="85" t="s">
        <v>5</v>
      </c>
    </row>
    <row r="4" ht="15.15" spans="1:9">
      <c r="A4" s="10" t="s">
        <v>6</v>
      </c>
      <c r="B4" s="11" t="s">
        <v>7</v>
      </c>
      <c r="C4" s="12">
        <v>30</v>
      </c>
      <c r="D4" s="13">
        <v>8</v>
      </c>
      <c r="E4" s="14" t="s">
        <v>8</v>
      </c>
      <c r="F4" s="15" t="s">
        <v>9</v>
      </c>
      <c r="G4" s="16"/>
      <c r="H4" s="17">
        <v>22</v>
      </c>
      <c r="I4" s="92">
        <v>0</v>
      </c>
    </row>
    <row r="5" spans="1:9">
      <c r="A5" s="18"/>
      <c r="B5" s="19" t="s">
        <v>10</v>
      </c>
      <c r="C5" s="20">
        <v>40</v>
      </c>
      <c r="D5" s="21">
        <v>13</v>
      </c>
      <c r="E5" s="22" t="s">
        <v>11</v>
      </c>
      <c r="F5" s="23" t="s">
        <v>12</v>
      </c>
      <c r="G5" s="24">
        <v>8</v>
      </c>
      <c r="H5" s="25">
        <v>20</v>
      </c>
      <c r="I5" s="92">
        <v>0</v>
      </c>
    </row>
    <row r="6" ht="15.15" spans="1:9">
      <c r="A6" s="18"/>
      <c r="B6" s="26" t="s">
        <v>13</v>
      </c>
      <c r="C6" s="20">
        <v>30</v>
      </c>
      <c r="D6" s="21">
        <v>5</v>
      </c>
      <c r="E6" s="27"/>
      <c r="F6" s="28" t="s">
        <v>14</v>
      </c>
      <c r="G6" s="19">
        <v>12</v>
      </c>
      <c r="H6" s="29"/>
      <c r="I6" s="92">
        <v>0</v>
      </c>
    </row>
    <row r="7" spans="1:9">
      <c r="A7" s="18"/>
      <c r="B7" s="19" t="s">
        <v>15</v>
      </c>
      <c r="C7" s="20">
        <v>30</v>
      </c>
      <c r="D7" s="21">
        <v>12</v>
      </c>
      <c r="E7" s="22" t="s">
        <v>16</v>
      </c>
      <c r="F7" s="23" t="s">
        <v>17</v>
      </c>
      <c r="G7" s="24">
        <v>13</v>
      </c>
      <c r="H7" s="25">
        <v>19</v>
      </c>
      <c r="I7" s="92">
        <v>0</v>
      </c>
    </row>
    <row r="8" spans="1:9">
      <c r="A8" s="18"/>
      <c r="B8" s="19" t="s">
        <v>18</v>
      </c>
      <c r="C8" s="20">
        <v>30</v>
      </c>
      <c r="D8" s="21">
        <v>22</v>
      </c>
      <c r="E8" s="30"/>
      <c r="F8" s="28" t="s">
        <v>19</v>
      </c>
      <c r="G8" s="19">
        <v>5</v>
      </c>
      <c r="H8" s="31"/>
      <c r="I8" s="92">
        <v>0</v>
      </c>
    </row>
    <row r="9" ht="15.15" spans="1:9">
      <c r="A9" s="32"/>
      <c r="B9" s="33" t="s">
        <v>20</v>
      </c>
      <c r="C9" s="34">
        <v>30</v>
      </c>
      <c r="D9" s="35">
        <v>1</v>
      </c>
      <c r="E9" s="36"/>
      <c r="F9" s="37" t="s">
        <v>21</v>
      </c>
      <c r="G9" s="38">
        <v>1</v>
      </c>
      <c r="H9" s="17"/>
      <c r="I9" s="92">
        <v>0</v>
      </c>
    </row>
    <row r="10" ht="15.9" spans="1:9">
      <c r="A10" s="39"/>
      <c r="B10" s="40" t="s">
        <v>22</v>
      </c>
      <c r="C10" s="41">
        <f>SUM(C4:C9)</f>
        <v>190</v>
      </c>
      <c r="D10" s="42">
        <f>SUM(D4:D9)</f>
        <v>61</v>
      </c>
      <c r="I10" s="92">
        <v>0</v>
      </c>
    </row>
    <row r="11" ht="15.15" spans="1:9">
      <c r="A11" s="43" t="s">
        <v>23</v>
      </c>
      <c r="B11" s="44" t="s">
        <v>24</v>
      </c>
      <c r="C11" s="45">
        <v>25</v>
      </c>
      <c r="D11" s="46">
        <v>38</v>
      </c>
      <c r="E11" s="47" t="s">
        <v>25</v>
      </c>
      <c r="F11" s="48" t="s">
        <v>9</v>
      </c>
      <c r="G11" s="49"/>
      <c r="H11" s="50">
        <v>28</v>
      </c>
      <c r="I11" s="92">
        <v>0</v>
      </c>
    </row>
    <row r="12" spans="1:9">
      <c r="A12" s="18"/>
      <c r="B12" s="26" t="s">
        <v>26</v>
      </c>
      <c r="C12" s="20">
        <v>25</v>
      </c>
      <c r="D12" s="51">
        <v>12</v>
      </c>
      <c r="E12" s="52" t="s">
        <v>27</v>
      </c>
      <c r="F12" s="23" t="s">
        <v>28</v>
      </c>
      <c r="G12" s="24">
        <v>12</v>
      </c>
      <c r="H12" s="53">
        <v>29</v>
      </c>
      <c r="I12" s="92">
        <v>0</v>
      </c>
    </row>
    <row r="13" spans="1:9">
      <c r="A13" s="18"/>
      <c r="B13" s="26" t="s">
        <v>29</v>
      </c>
      <c r="C13" s="20">
        <v>25</v>
      </c>
      <c r="D13" s="51">
        <v>10</v>
      </c>
      <c r="E13" s="54"/>
      <c r="F13" s="28" t="s">
        <v>30</v>
      </c>
      <c r="G13" s="19">
        <v>10</v>
      </c>
      <c r="H13" s="55"/>
      <c r="I13" s="92">
        <v>0</v>
      </c>
    </row>
    <row r="14" ht="15.15" spans="1:9">
      <c r="A14" s="18"/>
      <c r="B14" s="19" t="s">
        <v>31</v>
      </c>
      <c r="C14" s="20">
        <v>25</v>
      </c>
      <c r="D14" s="51">
        <v>11</v>
      </c>
      <c r="E14" s="56"/>
      <c r="F14" s="37" t="s">
        <v>19</v>
      </c>
      <c r="G14" s="38">
        <v>7</v>
      </c>
      <c r="H14" s="57"/>
      <c r="I14" s="92">
        <v>0</v>
      </c>
    </row>
    <row r="15" spans="1:9">
      <c r="A15" s="18"/>
      <c r="B15" s="26" t="s">
        <v>32</v>
      </c>
      <c r="C15" s="20">
        <v>25</v>
      </c>
      <c r="D15" s="51">
        <v>7</v>
      </c>
      <c r="E15" s="52" t="s">
        <v>33</v>
      </c>
      <c r="F15" s="23" t="s">
        <v>9</v>
      </c>
      <c r="G15" s="24">
        <v>10</v>
      </c>
      <c r="H15" s="53">
        <v>28</v>
      </c>
      <c r="I15" s="92">
        <v>0</v>
      </c>
    </row>
    <row r="16" spans="1:9">
      <c r="A16" s="18"/>
      <c r="B16" s="26" t="s">
        <v>34</v>
      </c>
      <c r="C16" s="20">
        <v>25</v>
      </c>
      <c r="D16" s="51">
        <v>7</v>
      </c>
      <c r="E16" s="54"/>
      <c r="F16" s="28" t="s">
        <v>35</v>
      </c>
      <c r="G16" s="19">
        <v>11</v>
      </c>
      <c r="H16" s="55"/>
      <c r="I16" s="92">
        <v>0</v>
      </c>
    </row>
    <row r="17" ht="15.15" spans="1:9">
      <c r="A17" s="39"/>
      <c r="B17" s="40" t="s">
        <v>22</v>
      </c>
      <c r="C17" s="41">
        <f>SUM(C11:C16)</f>
        <v>150</v>
      </c>
      <c r="D17" s="58">
        <f>SUM(D11:D16)</f>
        <v>85</v>
      </c>
      <c r="E17" s="56"/>
      <c r="F17" s="37" t="s">
        <v>36</v>
      </c>
      <c r="G17" s="38">
        <v>7</v>
      </c>
      <c r="H17" s="57"/>
      <c r="I17" s="92">
        <v>0</v>
      </c>
    </row>
    <row r="18" ht="15.15" spans="1:9">
      <c r="A18" s="59" t="s">
        <v>37</v>
      </c>
      <c r="B18" s="60" t="s">
        <v>38</v>
      </c>
      <c r="C18" s="45">
        <v>30</v>
      </c>
      <c r="D18" s="61">
        <v>52</v>
      </c>
      <c r="I18" s="92">
        <v>0</v>
      </c>
    </row>
    <row r="19" ht="15.15" spans="1:9">
      <c r="A19" s="62"/>
      <c r="B19" s="63" t="s">
        <v>39</v>
      </c>
      <c r="C19" s="20">
        <v>30</v>
      </c>
      <c r="D19" s="21">
        <v>7</v>
      </c>
      <c r="E19" s="64" t="s">
        <v>40</v>
      </c>
      <c r="F19" s="48" t="s">
        <v>41</v>
      </c>
      <c r="G19" s="49"/>
      <c r="H19" s="50">
        <v>26</v>
      </c>
      <c r="I19" s="92">
        <v>0</v>
      </c>
    </row>
    <row r="20" ht="15.15" spans="1:9">
      <c r="A20" s="62"/>
      <c r="B20" t="s">
        <v>42</v>
      </c>
      <c r="C20" s="20">
        <v>30</v>
      </c>
      <c r="D20" s="21">
        <v>2</v>
      </c>
      <c r="E20" s="22" t="s">
        <v>43</v>
      </c>
      <c r="F20" s="65" t="s">
        <v>44</v>
      </c>
      <c r="G20" s="66"/>
      <c r="H20" s="25">
        <v>26</v>
      </c>
      <c r="I20" s="92">
        <v>0</v>
      </c>
    </row>
    <row r="21" spans="1:9">
      <c r="A21" s="62"/>
      <c r="B21" s="63" t="s">
        <v>45</v>
      </c>
      <c r="C21" s="20">
        <v>30</v>
      </c>
      <c r="D21" s="21">
        <v>11</v>
      </c>
      <c r="E21" s="22" t="s">
        <v>46</v>
      </c>
      <c r="F21" s="67" t="s">
        <v>14</v>
      </c>
      <c r="G21" s="24">
        <v>2</v>
      </c>
      <c r="H21" s="25">
        <v>27</v>
      </c>
      <c r="I21" s="92">
        <v>0</v>
      </c>
    </row>
    <row r="22" ht="15.15" spans="1:9">
      <c r="A22" s="68"/>
      <c r="B22" s="69" t="s">
        <v>47</v>
      </c>
      <c r="C22" s="34">
        <v>30</v>
      </c>
      <c r="D22" s="35">
        <v>7</v>
      </c>
      <c r="E22" s="30"/>
      <c r="F22" s="70" t="s">
        <v>17</v>
      </c>
      <c r="G22" s="19">
        <v>7</v>
      </c>
      <c r="H22" s="31"/>
      <c r="I22" s="92">
        <v>0</v>
      </c>
    </row>
    <row r="23" ht="15.9" spans="1:9">
      <c r="A23" s="71"/>
      <c r="B23" s="72" t="s">
        <v>22</v>
      </c>
      <c r="C23" s="73">
        <f>SUM(C18:C22)</f>
        <v>150</v>
      </c>
      <c r="D23" s="73">
        <f>SUM(D18:D22)</f>
        <v>79</v>
      </c>
      <c r="E23" s="30"/>
      <c r="F23" s="70" t="s">
        <v>35</v>
      </c>
      <c r="G23" s="74">
        <v>11</v>
      </c>
      <c r="H23" s="31"/>
      <c r="I23" s="92">
        <v>0</v>
      </c>
    </row>
    <row r="24" ht="15.9" spans="1:9">
      <c r="A24" s="75"/>
      <c r="B24" s="76" t="s">
        <v>22</v>
      </c>
      <c r="C24" s="77">
        <f>SUM(C10+C17+C23)</f>
        <v>490</v>
      </c>
      <c r="D24" s="77">
        <f>SUM(D10+D17+D23)</f>
        <v>225</v>
      </c>
      <c r="E24" s="36"/>
      <c r="F24" s="78" t="s">
        <v>36</v>
      </c>
      <c r="G24" s="38">
        <v>7</v>
      </c>
      <c r="H24" s="17"/>
      <c r="I24" s="92">
        <v>0</v>
      </c>
    </row>
    <row r="28" ht="21" spans="1:8">
      <c r="A28" s="79" t="s">
        <v>48</v>
      </c>
      <c r="B28" s="80"/>
      <c r="C28" s="80"/>
      <c r="D28" s="80"/>
      <c r="E28" s="80"/>
      <c r="F28" s="80"/>
      <c r="G28" s="80"/>
      <c r="H28" s="80"/>
    </row>
    <row r="30" ht="15.15" spans="1:8">
      <c r="A30" s="3" t="s">
        <v>1</v>
      </c>
      <c r="B30" s="4" t="s">
        <v>2</v>
      </c>
      <c r="C30" s="81">
        <f>SUM(C27:C29)</f>
        <v>0</v>
      </c>
      <c r="D30" s="82">
        <f>SUM(D27:D29)</f>
        <v>0</v>
      </c>
      <c r="E30" s="83" t="s">
        <v>49</v>
      </c>
      <c r="F30" s="84" t="s">
        <v>50</v>
      </c>
      <c r="G30" s="83" t="s">
        <v>22</v>
      </c>
      <c r="H30" s="85" t="s">
        <v>5</v>
      </c>
    </row>
    <row r="31" ht="15.15" spans="1:8">
      <c r="A31" s="86" t="s">
        <v>51</v>
      </c>
      <c r="B31" s="87" t="s">
        <v>52</v>
      </c>
      <c r="C31" s="88">
        <v>26</v>
      </c>
      <c r="D31" s="89">
        <v>6</v>
      </c>
      <c r="E31" s="90">
        <v>6</v>
      </c>
      <c r="F31" s="29">
        <v>19</v>
      </c>
      <c r="G31" s="91">
        <f t="shared" ref="G31:G35" si="0">(E31+F31)</f>
        <v>25</v>
      </c>
      <c r="H31" s="92">
        <v>0</v>
      </c>
    </row>
    <row r="32" spans="1:8">
      <c r="A32" s="93"/>
      <c r="B32" s="70" t="s">
        <v>53</v>
      </c>
      <c r="C32" s="94">
        <v>20</v>
      </c>
      <c r="D32" s="95">
        <v>10</v>
      </c>
      <c r="E32" s="96">
        <v>10</v>
      </c>
      <c r="F32" s="55">
        <v>10</v>
      </c>
      <c r="G32" s="91">
        <f t="shared" si="0"/>
        <v>20</v>
      </c>
      <c r="H32" s="92">
        <v>0</v>
      </c>
    </row>
    <row r="33" spans="1:8">
      <c r="A33" s="93"/>
      <c r="B33" s="70" t="s">
        <v>54</v>
      </c>
      <c r="C33" s="94">
        <v>17</v>
      </c>
      <c r="D33" s="95">
        <v>11</v>
      </c>
      <c r="E33" s="96">
        <v>11</v>
      </c>
      <c r="F33" s="55">
        <v>6</v>
      </c>
      <c r="G33" s="91">
        <f t="shared" si="0"/>
        <v>17</v>
      </c>
      <c r="H33" s="92">
        <v>0</v>
      </c>
    </row>
    <row r="34" spans="1:8">
      <c r="A34" s="93"/>
      <c r="B34" s="70" t="s">
        <v>55</v>
      </c>
      <c r="C34" s="94">
        <v>18</v>
      </c>
      <c r="D34" s="95">
        <v>5</v>
      </c>
      <c r="E34" s="96">
        <v>5</v>
      </c>
      <c r="F34" s="55">
        <v>13</v>
      </c>
      <c r="G34" s="91">
        <f t="shared" si="0"/>
        <v>18</v>
      </c>
      <c r="H34" s="92">
        <v>0</v>
      </c>
    </row>
    <row r="35" ht="15.15" spans="1:8">
      <c r="A35" s="97"/>
      <c r="B35" s="98" t="s">
        <v>56</v>
      </c>
      <c r="C35" s="99">
        <v>26</v>
      </c>
      <c r="D35" s="100">
        <v>4</v>
      </c>
      <c r="E35" s="101">
        <v>4</v>
      </c>
      <c r="F35" s="102">
        <v>22</v>
      </c>
      <c r="G35" s="91">
        <f t="shared" si="0"/>
        <v>26</v>
      </c>
      <c r="H35" s="92">
        <v>0</v>
      </c>
    </row>
    <row r="36" ht="15.15" spans="1:8">
      <c r="A36" s="103"/>
      <c r="B36" s="104" t="s">
        <v>22</v>
      </c>
      <c r="C36" s="105">
        <f t="shared" ref="C36:G36" si="1">SUM(C31:C35)</f>
        <v>107</v>
      </c>
      <c r="D36" s="106">
        <f t="shared" si="1"/>
        <v>36</v>
      </c>
      <c r="E36" s="107">
        <f t="shared" si="1"/>
        <v>36</v>
      </c>
      <c r="F36" s="108">
        <f t="shared" si="1"/>
        <v>70</v>
      </c>
      <c r="G36" s="109">
        <f t="shared" si="1"/>
        <v>106</v>
      </c>
      <c r="H36" s="92">
        <v>0</v>
      </c>
    </row>
    <row r="37" spans="1:8">
      <c r="A37" s="93" t="s">
        <v>57</v>
      </c>
      <c r="B37" s="70" t="s">
        <v>58</v>
      </c>
      <c r="C37" s="94">
        <v>13</v>
      </c>
      <c r="D37" s="95">
        <v>5</v>
      </c>
      <c r="E37" s="96">
        <v>5</v>
      </c>
      <c r="F37" s="55">
        <v>8</v>
      </c>
      <c r="G37" s="110">
        <f t="shared" ref="G37:G46" si="2">(E37+F37)</f>
        <v>13</v>
      </c>
      <c r="H37" s="92">
        <v>0</v>
      </c>
    </row>
    <row r="38" spans="1:8">
      <c r="A38" s="93"/>
      <c r="B38" s="70" t="s">
        <v>59</v>
      </c>
      <c r="C38" s="94">
        <v>22</v>
      </c>
      <c r="D38" s="95">
        <v>5</v>
      </c>
      <c r="E38" s="96">
        <v>4</v>
      </c>
      <c r="F38" s="55">
        <v>14</v>
      </c>
      <c r="G38" s="110">
        <f t="shared" si="2"/>
        <v>18</v>
      </c>
      <c r="H38" s="92">
        <v>0</v>
      </c>
    </row>
    <row r="39" spans="1:8">
      <c r="A39" s="93"/>
      <c r="B39" s="70" t="s">
        <v>60</v>
      </c>
      <c r="C39" s="94">
        <v>23</v>
      </c>
      <c r="D39" s="95">
        <v>8</v>
      </c>
      <c r="E39" s="96">
        <v>8</v>
      </c>
      <c r="F39" s="55">
        <f t="shared" ref="F39:F42" si="3">C39-E39</f>
        <v>15</v>
      </c>
      <c r="G39" s="110">
        <f t="shared" si="2"/>
        <v>23</v>
      </c>
      <c r="H39" s="92">
        <v>0</v>
      </c>
    </row>
    <row r="40" spans="1:8">
      <c r="A40" s="93"/>
      <c r="B40" s="70" t="s">
        <v>61</v>
      </c>
      <c r="C40" s="94">
        <v>23</v>
      </c>
      <c r="D40" s="95">
        <v>10</v>
      </c>
      <c r="E40" s="96">
        <v>8</v>
      </c>
      <c r="F40" s="55">
        <f t="shared" si="3"/>
        <v>15</v>
      </c>
      <c r="G40" s="110">
        <f t="shared" si="2"/>
        <v>23</v>
      </c>
      <c r="H40" s="92">
        <v>0</v>
      </c>
    </row>
    <row r="41" spans="1:8">
      <c r="A41" s="93"/>
      <c r="B41" s="70" t="s">
        <v>62</v>
      </c>
      <c r="C41" s="94">
        <v>25</v>
      </c>
      <c r="D41" s="95">
        <v>11</v>
      </c>
      <c r="E41" s="96">
        <v>11</v>
      </c>
      <c r="F41" s="55">
        <f t="shared" si="3"/>
        <v>14</v>
      </c>
      <c r="G41" s="110">
        <f t="shared" si="2"/>
        <v>25</v>
      </c>
      <c r="H41" s="92">
        <v>0</v>
      </c>
    </row>
    <row r="42" spans="1:8">
      <c r="A42" s="93"/>
      <c r="B42" s="70" t="s">
        <v>63</v>
      </c>
      <c r="C42" s="94">
        <v>22</v>
      </c>
      <c r="D42" s="95">
        <v>7</v>
      </c>
      <c r="E42" s="96">
        <v>7</v>
      </c>
      <c r="F42" s="55">
        <f t="shared" si="3"/>
        <v>15</v>
      </c>
      <c r="G42" s="110">
        <f t="shared" si="2"/>
        <v>22</v>
      </c>
      <c r="H42" s="92">
        <v>0</v>
      </c>
    </row>
    <row r="43" spans="1:8">
      <c r="A43" s="93"/>
      <c r="B43" s="70" t="s">
        <v>64</v>
      </c>
      <c r="C43" s="94">
        <v>27</v>
      </c>
      <c r="D43" s="95">
        <v>9</v>
      </c>
      <c r="E43" s="96">
        <v>14</v>
      </c>
      <c r="F43" s="55">
        <v>12</v>
      </c>
      <c r="G43" s="110">
        <f t="shared" si="2"/>
        <v>26</v>
      </c>
      <c r="H43" s="92">
        <v>0</v>
      </c>
    </row>
    <row r="44" spans="1:8">
      <c r="A44" s="93"/>
      <c r="B44" s="70" t="s">
        <v>65</v>
      </c>
      <c r="C44" s="94">
        <v>16</v>
      </c>
      <c r="D44" s="95">
        <v>8</v>
      </c>
      <c r="E44" s="96">
        <v>8</v>
      </c>
      <c r="F44" s="55">
        <f t="shared" ref="F44:F46" si="4">C44-E44</f>
        <v>8</v>
      </c>
      <c r="G44" s="110">
        <f t="shared" si="2"/>
        <v>16</v>
      </c>
      <c r="H44" s="92">
        <v>0</v>
      </c>
    </row>
    <row r="45" spans="1:8">
      <c r="A45" s="93"/>
      <c r="B45" s="70" t="s">
        <v>66</v>
      </c>
      <c r="C45" s="94">
        <v>19</v>
      </c>
      <c r="D45" s="95">
        <v>11</v>
      </c>
      <c r="E45" s="96">
        <v>13</v>
      </c>
      <c r="F45" s="55">
        <f t="shared" si="4"/>
        <v>6</v>
      </c>
      <c r="G45" s="110">
        <f t="shared" si="2"/>
        <v>19</v>
      </c>
      <c r="H45" s="92">
        <v>0</v>
      </c>
    </row>
    <row r="46" ht="15.15" spans="1:8">
      <c r="A46" s="97"/>
      <c r="B46" s="98" t="s">
        <v>67</v>
      </c>
      <c r="C46" s="99">
        <v>20</v>
      </c>
      <c r="D46" s="100">
        <v>8</v>
      </c>
      <c r="E46" s="101">
        <v>10</v>
      </c>
      <c r="F46" s="102">
        <f t="shared" si="4"/>
        <v>10</v>
      </c>
      <c r="G46" s="111">
        <f t="shared" si="2"/>
        <v>20</v>
      </c>
      <c r="H46" s="92">
        <v>0</v>
      </c>
    </row>
    <row r="47" ht="15.15" spans="1:8">
      <c r="A47" s="112"/>
      <c r="B47" s="113" t="s">
        <v>22</v>
      </c>
      <c r="C47" s="114">
        <f t="shared" ref="C47:G47" si="5">SUM(C37:C46)</f>
        <v>210</v>
      </c>
      <c r="D47" s="115">
        <f t="shared" si="5"/>
        <v>82</v>
      </c>
      <c r="E47" s="116">
        <f t="shared" si="5"/>
        <v>88</v>
      </c>
      <c r="F47" s="117">
        <f t="shared" si="5"/>
        <v>117</v>
      </c>
      <c r="G47" s="118">
        <f t="shared" si="5"/>
        <v>205</v>
      </c>
      <c r="H47" s="92">
        <v>0</v>
      </c>
    </row>
    <row r="48" spans="1:8">
      <c r="A48" s="119" t="s">
        <v>68</v>
      </c>
      <c r="B48" s="120" t="s">
        <v>69</v>
      </c>
      <c r="C48" s="121">
        <v>8</v>
      </c>
      <c r="D48" s="122">
        <v>2</v>
      </c>
      <c r="E48" s="123">
        <v>2</v>
      </c>
      <c r="F48" s="124">
        <f t="shared" ref="F48:F52" si="6">C48-E48</f>
        <v>6</v>
      </c>
      <c r="G48" s="125">
        <f t="shared" ref="G48:G52" si="7">(E48+F48)</f>
        <v>8</v>
      </c>
      <c r="H48" s="92">
        <v>0</v>
      </c>
    </row>
    <row r="49" spans="1:8">
      <c r="A49" s="119"/>
      <c r="B49" s="126" t="s">
        <v>70</v>
      </c>
      <c r="C49" s="121">
        <v>16</v>
      </c>
      <c r="D49" s="122">
        <v>5</v>
      </c>
      <c r="E49" s="123">
        <v>5</v>
      </c>
      <c r="F49" s="124">
        <v>11</v>
      </c>
      <c r="G49" s="125">
        <f t="shared" si="7"/>
        <v>16</v>
      </c>
      <c r="H49" s="92">
        <v>0</v>
      </c>
    </row>
    <row r="50" spans="1:8">
      <c r="A50" s="119"/>
      <c r="B50" s="126" t="s">
        <v>71</v>
      </c>
      <c r="C50" s="121">
        <v>28</v>
      </c>
      <c r="D50" s="122">
        <v>1</v>
      </c>
      <c r="E50" s="123">
        <v>1</v>
      </c>
      <c r="F50" s="124">
        <v>26</v>
      </c>
      <c r="G50" s="125">
        <f t="shared" si="7"/>
        <v>27</v>
      </c>
      <c r="H50" s="92">
        <v>0</v>
      </c>
    </row>
    <row r="51" spans="1:8">
      <c r="A51" s="119"/>
      <c r="B51" s="126" t="s">
        <v>72</v>
      </c>
      <c r="C51" s="121">
        <v>16</v>
      </c>
      <c r="D51" s="122">
        <v>3</v>
      </c>
      <c r="E51" s="123">
        <v>3</v>
      </c>
      <c r="F51" s="124">
        <f t="shared" si="6"/>
        <v>13</v>
      </c>
      <c r="G51" s="125">
        <f t="shared" si="7"/>
        <v>16</v>
      </c>
      <c r="H51" s="92">
        <v>0</v>
      </c>
    </row>
    <row r="52" spans="1:8">
      <c r="A52" s="119"/>
      <c r="B52" s="126" t="s">
        <v>73</v>
      </c>
      <c r="C52" s="121">
        <v>21</v>
      </c>
      <c r="D52" s="122">
        <v>4</v>
      </c>
      <c r="E52" s="123">
        <v>4</v>
      </c>
      <c r="F52" s="124">
        <f t="shared" si="6"/>
        <v>17</v>
      </c>
      <c r="G52" s="125">
        <f t="shared" si="7"/>
        <v>21</v>
      </c>
      <c r="H52" s="92">
        <v>0</v>
      </c>
    </row>
    <row r="53" ht="15.15" spans="1:8">
      <c r="A53" s="127"/>
      <c r="B53" s="128" t="s">
        <v>22</v>
      </c>
      <c r="C53" s="129">
        <f t="shared" ref="C53:G53" si="8">SUM(C48:C52)</f>
        <v>89</v>
      </c>
      <c r="D53" s="130">
        <f t="shared" si="8"/>
        <v>15</v>
      </c>
      <c r="E53" s="130">
        <f t="shared" si="8"/>
        <v>15</v>
      </c>
      <c r="F53" s="130">
        <f t="shared" si="8"/>
        <v>73</v>
      </c>
      <c r="G53" s="129">
        <f t="shared" si="8"/>
        <v>88</v>
      </c>
      <c r="H53" s="92">
        <v>0</v>
      </c>
    </row>
    <row r="54" ht="15.15" spans="1:8">
      <c r="A54" s="131" t="s">
        <v>74</v>
      </c>
      <c r="B54" s="132" t="s">
        <v>75</v>
      </c>
      <c r="C54" s="133">
        <v>22</v>
      </c>
      <c r="D54" s="134">
        <v>3</v>
      </c>
      <c r="E54" s="135">
        <v>4</v>
      </c>
      <c r="F54" s="136">
        <f t="shared" ref="F54:F58" si="9">C54-E54</f>
        <v>18</v>
      </c>
      <c r="G54" s="110">
        <f t="shared" ref="G54:G58" si="10">(E54+F54)</f>
        <v>22</v>
      </c>
      <c r="H54" s="92">
        <v>0</v>
      </c>
    </row>
    <row r="55" spans="1:8">
      <c r="A55" s="93"/>
      <c r="B55" s="70" t="s">
        <v>76</v>
      </c>
      <c r="C55" s="94">
        <v>25</v>
      </c>
      <c r="D55" s="95">
        <v>3</v>
      </c>
      <c r="E55" s="137">
        <v>14</v>
      </c>
      <c r="F55" s="138">
        <f t="shared" si="9"/>
        <v>11</v>
      </c>
      <c r="G55" s="110">
        <f t="shared" si="10"/>
        <v>25</v>
      </c>
      <c r="H55" s="92">
        <v>0</v>
      </c>
    </row>
    <row r="56" spans="1:8">
      <c r="A56" s="93"/>
      <c r="B56" s="70" t="s">
        <v>77</v>
      </c>
      <c r="C56" s="94">
        <v>19</v>
      </c>
      <c r="D56" s="95">
        <v>5</v>
      </c>
      <c r="E56" s="137">
        <v>6</v>
      </c>
      <c r="F56" s="138">
        <f t="shared" si="9"/>
        <v>13</v>
      </c>
      <c r="G56" s="110">
        <f t="shared" si="10"/>
        <v>19</v>
      </c>
      <c r="H56" s="92">
        <v>0</v>
      </c>
    </row>
    <row r="57" spans="1:8">
      <c r="A57" s="93"/>
      <c r="B57" s="70" t="s">
        <v>78</v>
      </c>
      <c r="C57" s="94">
        <v>27</v>
      </c>
      <c r="D57" s="95">
        <v>5</v>
      </c>
      <c r="E57" s="137">
        <v>6</v>
      </c>
      <c r="F57" s="138">
        <f t="shared" si="9"/>
        <v>21</v>
      </c>
      <c r="G57" s="110">
        <f t="shared" si="10"/>
        <v>27</v>
      </c>
      <c r="H57" s="92">
        <v>0</v>
      </c>
    </row>
    <row r="58" ht="15.15" spans="1:8">
      <c r="A58" s="97"/>
      <c r="B58" s="98" t="s">
        <v>79</v>
      </c>
      <c r="C58" s="99">
        <v>21</v>
      </c>
      <c r="D58" s="100">
        <v>1</v>
      </c>
      <c r="E58" s="139">
        <v>10</v>
      </c>
      <c r="F58" s="140">
        <f t="shared" si="9"/>
        <v>11</v>
      </c>
      <c r="G58" s="110">
        <f t="shared" si="10"/>
        <v>21</v>
      </c>
      <c r="H58" s="92">
        <v>0</v>
      </c>
    </row>
    <row r="59" ht="15.9" spans="1:8">
      <c r="A59" s="141"/>
      <c r="B59" s="142" t="s">
        <v>22</v>
      </c>
      <c r="C59" s="143">
        <f t="shared" ref="C59:G59" si="11">SUM(C54:C58)</f>
        <v>114</v>
      </c>
      <c r="D59" s="144">
        <f t="shared" si="11"/>
        <v>17</v>
      </c>
      <c r="E59" s="144">
        <f t="shared" si="11"/>
        <v>40</v>
      </c>
      <c r="F59" s="144">
        <f t="shared" si="11"/>
        <v>74</v>
      </c>
      <c r="G59" s="143">
        <f t="shared" si="11"/>
        <v>114</v>
      </c>
      <c r="H59" s="92">
        <v>0</v>
      </c>
    </row>
    <row r="60" ht="15.9" spans="1:8">
      <c r="A60" s="145"/>
      <c r="B60" s="146" t="s">
        <v>80</v>
      </c>
      <c r="C60" s="143">
        <f t="shared" ref="C60:G60" si="12">SUM(C36+C47+C53+C59)</f>
        <v>520</v>
      </c>
      <c r="D60" s="144">
        <f t="shared" si="12"/>
        <v>150</v>
      </c>
      <c r="E60" s="144">
        <f t="shared" si="12"/>
        <v>179</v>
      </c>
      <c r="F60" s="144">
        <f t="shared" si="12"/>
        <v>334</v>
      </c>
      <c r="G60" s="143">
        <f t="shared" si="12"/>
        <v>513</v>
      </c>
      <c r="H60" s="92">
        <v>0</v>
      </c>
    </row>
    <row r="61" ht="15.9" spans="1:8">
      <c r="A61" s="147" t="s">
        <v>81</v>
      </c>
      <c r="B61" s="147" t="s">
        <v>82</v>
      </c>
      <c r="C61" s="148" t="s">
        <v>83</v>
      </c>
      <c r="D61" s="147" t="s">
        <v>84</v>
      </c>
      <c r="E61" s="147" t="s">
        <v>85</v>
      </c>
      <c r="F61" s="149" t="s">
        <v>86</v>
      </c>
      <c r="G61" s="150" t="s">
        <v>87</v>
      </c>
      <c r="H61" s="92">
        <v>0</v>
      </c>
    </row>
    <row r="62" ht="15.15" spans="1:8">
      <c r="A62" s="151" t="s">
        <v>88</v>
      </c>
      <c r="B62" s="152" t="s">
        <v>89</v>
      </c>
      <c r="C62" s="153">
        <v>30</v>
      </c>
      <c r="D62" s="154">
        <v>17</v>
      </c>
      <c r="E62" s="155">
        <v>17</v>
      </c>
      <c r="F62" s="156"/>
      <c r="G62" s="157">
        <f t="shared" ref="G62:G66" si="13">(E62+F62)</f>
        <v>17</v>
      </c>
      <c r="H62" s="92">
        <v>0</v>
      </c>
    </row>
    <row r="63" spans="1:8">
      <c r="A63" s="158"/>
      <c r="B63" s="159" t="s">
        <v>90</v>
      </c>
      <c r="C63" s="160">
        <v>30</v>
      </c>
      <c r="D63" s="161">
        <v>0</v>
      </c>
      <c r="E63" s="162">
        <v>0</v>
      </c>
      <c r="F63" s="163"/>
      <c r="G63" s="157">
        <f t="shared" si="13"/>
        <v>0</v>
      </c>
      <c r="H63" s="92">
        <v>0</v>
      </c>
    </row>
    <row r="64" spans="1:8">
      <c r="A64" s="158"/>
      <c r="B64" s="164" t="s">
        <v>91</v>
      </c>
      <c r="C64" s="160">
        <v>30</v>
      </c>
      <c r="D64" s="161">
        <v>3</v>
      </c>
      <c r="E64" s="162">
        <v>3</v>
      </c>
      <c r="F64" s="163"/>
      <c r="G64" s="157">
        <f t="shared" si="13"/>
        <v>3</v>
      </c>
      <c r="H64" s="92">
        <v>0</v>
      </c>
    </row>
    <row r="65" spans="1:8">
      <c r="A65" s="158"/>
      <c r="B65" s="164" t="s">
        <v>92</v>
      </c>
      <c r="C65" s="160">
        <v>30</v>
      </c>
      <c r="D65" s="161">
        <v>4</v>
      </c>
      <c r="E65" s="162">
        <v>3</v>
      </c>
      <c r="F65" s="163"/>
      <c r="G65" s="157">
        <f t="shared" si="13"/>
        <v>3</v>
      </c>
      <c r="H65" s="92">
        <v>0</v>
      </c>
    </row>
    <row r="66" ht="15.15" spans="1:8">
      <c r="A66" s="166"/>
      <c r="B66" s="167" t="s">
        <v>93</v>
      </c>
      <c r="C66" s="168">
        <v>30</v>
      </c>
      <c r="D66" s="169">
        <v>6</v>
      </c>
      <c r="E66" s="170">
        <v>6</v>
      </c>
      <c r="F66" s="171"/>
      <c r="G66" s="157">
        <f t="shared" si="13"/>
        <v>6</v>
      </c>
      <c r="H66" s="92">
        <v>0</v>
      </c>
    </row>
    <row r="67" ht="17.1" spans="1:8">
      <c r="A67" s="172"/>
      <c r="B67" s="173" t="s">
        <v>22</v>
      </c>
      <c r="C67" s="173">
        <f t="shared" ref="C67:G67" si="14">SUM(C62:C66)</f>
        <v>150</v>
      </c>
      <c r="D67" s="174">
        <f t="shared" si="14"/>
        <v>30</v>
      </c>
      <c r="E67" s="174">
        <f t="shared" si="14"/>
        <v>29</v>
      </c>
      <c r="F67" s="174">
        <f t="shared" si="14"/>
        <v>0</v>
      </c>
      <c r="G67" s="173">
        <f t="shared" si="14"/>
        <v>29</v>
      </c>
      <c r="H67" s="92">
        <v>0</v>
      </c>
    </row>
    <row r="68" ht="15.15" spans="1:8">
      <c r="A68" s="175" t="s">
        <v>94</v>
      </c>
      <c r="B68" s="176" t="s">
        <v>95</v>
      </c>
      <c r="C68" s="177">
        <v>30</v>
      </c>
      <c r="D68" s="178">
        <v>23</v>
      </c>
      <c r="E68" s="179">
        <v>21</v>
      </c>
      <c r="F68" s="180"/>
      <c r="G68" s="181">
        <f t="shared" ref="G68:G72" si="15">(E68+F68)</f>
        <v>21</v>
      </c>
      <c r="H68" s="92">
        <v>0</v>
      </c>
    </row>
    <row r="69" spans="1:8">
      <c r="A69" s="182"/>
      <c r="B69" s="183" t="s">
        <v>96</v>
      </c>
      <c r="C69" s="184">
        <v>30</v>
      </c>
      <c r="D69" s="185">
        <v>18</v>
      </c>
      <c r="E69" s="186">
        <v>18</v>
      </c>
      <c r="F69" s="187"/>
      <c r="G69" s="96">
        <f t="shared" si="15"/>
        <v>18</v>
      </c>
      <c r="H69" s="92">
        <v>0</v>
      </c>
    </row>
    <row r="70" spans="1:8">
      <c r="A70" s="182"/>
      <c r="B70" s="188" t="s">
        <v>97</v>
      </c>
      <c r="C70" s="184">
        <v>30</v>
      </c>
      <c r="D70" s="185">
        <v>13</v>
      </c>
      <c r="E70" s="186">
        <v>13</v>
      </c>
      <c r="F70" s="187"/>
      <c r="G70" s="96">
        <f t="shared" si="15"/>
        <v>13</v>
      </c>
      <c r="H70" s="92">
        <v>0</v>
      </c>
    </row>
    <row r="71" spans="1:8">
      <c r="A71" s="182"/>
      <c r="B71" s="183" t="s">
        <v>98</v>
      </c>
      <c r="C71" s="184">
        <v>30</v>
      </c>
      <c r="D71" s="185">
        <v>16</v>
      </c>
      <c r="E71" s="186">
        <v>16</v>
      </c>
      <c r="F71" s="187"/>
      <c r="G71" s="96">
        <f t="shared" si="15"/>
        <v>16</v>
      </c>
      <c r="H71" s="92">
        <v>0</v>
      </c>
    </row>
    <row r="72" ht="15.15" spans="1:8">
      <c r="A72" s="189"/>
      <c r="B72" s="190" t="s">
        <v>99</v>
      </c>
      <c r="C72" s="191">
        <v>30</v>
      </c>
      <c r="D72" s="192">
        <v>14</v>
      </c>
      <c r="E72" s="193">
        <v>14</v>
      </c>
      <c r="F72" s="194"/>
      <c r="G72" s="101">
        <f t="shared" si="15"/>
        <v>14</v>
      </c>
      <c r="H72" s="92">
        <v>0</v>
      </c>
    </row>
    <row r="73" ht="17.1" spans="1:8">
      <c r="A73" s="195"/>
      <c r="B73" s="196" t="s">
        <v>22</v>
      </c>
      <c r="C73" s="197">
        <f t="shared" ref="C73:G73" si="16">SUM(C68:C72)</f>
        <v>150</v>
      </c>
      <c r="D73" s="198">
        <f t="shared" si="16"/>
        <v>84</v>
      </c>
      <c r="E73" s="198">
        <f t="shared" si="16"/>
        <v>82</v>
      </c>
      <c r="F73" s="198">
        <f t="shared" si="16"/>
        <v>0</v>
      </c>
      <c r="G73" s="197">
        <f t="shared" si="16"/>
        <v>82</v>
      </c>
      <c r="H73" s="92">
        <v>0</v>
      </c>
    </row>
    <row r="74" ht="15.15" spans="1:8">
      <c r="A74" s="199" t="s">
        <v>100</v>
      </c>
      <c r="B74" s="200" t="s">
        <v>101</v>
      </c>
      <c r="C74" s="201">
        <v>30</v>
      </c>
      <c r="D74" s="202">
        <v>4</v>
      </c>
      <c r="E74" s="203">
        <v>4</v>
      </c>
      <c r="F74" s="204"/>
      <c r="G74" s="205">
        <f t="shared" ref="G74:G78" si="17">(E74+F74)</f>
        <v>4</v>
      </c>
      <c r="H74" s="92">
        <v>0</v>
      </c>
    </row>
    <row r="75" spans="1:8">
      <c r="A75" s="206"/>
      <c r="B75" s="207" t="s">
        <v>102</v>
      </c>
      <c r="C75" s="208">
        <v>30</v>
      </c>
      <c r="D75" s="209">
        <v>10</v>
      </c>
      <c r="E75" s="210">
        <v>10</v>
      </c>
      <c r="F75" s="211"/>
      <c r="G75" s="212">
        <f t="shared" si="17"/>
        <v>10</v>
      </c>
      <c r="H75" s="92">
        <v>0</v>
      </c>
    </row>
    <row r="76" spans="1:8">
      <c r="A76" s="206"/>
      <c r="B76" s="207" t="s">
        <v>103</v>
      </c>
      <c r="C76" s="208">
        <v>30</v>
      </c>
      <c r="D76" s="209">
        <v>24</v>
      </c>
      <c r="E76" s="210">
        <v>19</v>
      </c>
      <c r="F76" s="211"/>
      <c r="G76" s="212">
        <f t="shared" si="17"/>
        <v>19</v>
      </c>
      <c r="H76" s="92">
        <v>0</v>
      </c>
    </row>
    <row r="77" spans="1:8">
      <c r="A77" s="206"/>
      <c r="B77" s="207" t="s">
        <v>104</v>
      </c>
      <c r="C77" s="208">
        <v>30</v>
      </c>
      <c r="D77" s="209">
        <v>22</v>
      </c>
      <c r="E77" s="210">
        <v>17</v>
      </c>
      <c r="F77" s="211"/>
      <c r="G77" s="212">
        <f t="shared" si="17"/>
        <v>17</v>
      </c>
      <c r="H77" s="92">
        <v>0</v>
      </c>
    </row>
    <row r="78" ht="15.15" spans="1:8">
      <c r="A78" s="213"/>
      <c r="B78" s="214" t="s">
        <v>105</v>
      </c>
      <c r="C78" s="215">
        <v>30</v>
      </c>
      <c r="D78" s="216">
        <v>29</v>
      </c>
      <c r="E78" s="217">
        <v>25</v>
      </c>
      <c r="F78" s="218"/>
      <c r="G78" s="219">
        <f t="shared" si="17"/>
        <v>25</v>
      </c>
      <c r="H78" s="92">
        <v>0</v>
      </c>
    </row>
    <row r="79" ht="17.1" spans="1:8">
      <c r="A79" s="220"/>
      <c r="B79" s="221" t="s">
        <v>22</v>
      </c>
      <c r="C79" s="221">
        <f t="shared" ref="C79:G79" si="18">SUM(C74:C78)</f>
        <v>150</v>
      </c>
      <c r="D79" s="222">
        <f t="shared" si="18"/>
        <v>89</v>
      </c>
      <c r="E79" s="222">
        <f t="shared" si="18"/>
        <v>75</v>
      </c>
      <c r="F79" s="222">
        <f t="shared" si="18"/>
        <v>0</v>
      </c>
      <c r="G79" s="221">
        <f t="shared" si="18"/>
        <v>75</v>
      </c>
      <c r="H79" s="92">
        <v>0</v>
      </c>
    </row>
    <row r="80" ht="15.15" spans="1:8">
      <c r="A80" s="223" t="s">
        <v>106</v>
      </c>
      <c r="B80" s="224" t="s">
        <v>107</v>
      </c>
      <c r="C80" s="225">
        <v>60</v>
      </c>
      <c r="D80" s="226">
        <v>59</v>
      </c>
      <c r="E80" s="227">
        <v>54</v>
      </c>
      <c r="F80" s="228"/>
      <c r="G80" s="229">
        <f t="shared" ref="G80:G84" si="19">(E80+F80)</f>
        <v>54</v>
      </c>
      <c r="H80" s="92">
        <v>0</v>
      </c>
    </row>
    <row r="81" spans="1:8">
      <c r="A81" s="230"/>
      <c r="B81" s="231" t="s">
        <v>108</v>
      </c>
      <c r="C81" s="232">
        <v>60</v>
      </c>
      <c r="D81" s="233">
        <v>13</v>
      </c>
      <c r="E81" s="234">
        <v>12</v>
      </c>
      <c r="F81" s="235"/>
      <c r="G81" s="236">
        <f t="shared" si="19"/>
        <v>12</v>
      </c>
      <c r="H81" s="92">
        <v>0</v>
      </c>
    </row>
    <row r="82" spans="1:8">
      <c r="A82" s="230"/>
      <c r="B82" s="237" t="s">
        <v>109</v>
      </c>
      <c r="C82" s="232">
        <v>60</v>
      </c>
      <c r="D82" s="233">
        <v>22</v>
      </c>
      <c r="E82" s="234">
        <v>22</v>
      </c>
      <c r="F82" s="235"/>
      <c r="G82" s="236">
        <f t="shared" si="19"/>
        <v>22</v>
      </c>
      <c r="H82" s="92">
        <v>0</v>
      </c>
    </row>
    <row r="83" spans="1:8">
      <c r="A83" s="230"/>
      <c r="B83" s="237" t="s">
        <v>110</v>
      </c>
      <c r="C83" s="232">
        <v>60</v>
      </c>
      <c r="D83" s="233">
        <v>8</v>
      </c>
      <c r="E83" s="234">
        <v>8</v>
      </c>
      <c r="F83" s="235"/>
      <c r="G83" s="236">
        <f t="shared" si="19"/>
        <v>8</v>
      </c>
      <c r="H83" s="92">
        <v>0</v>
      </c>
    </row>
    <row r="84" ht="15.15" spans="1:8">
      <c r="A84" s="238"/>
      <c r="B84" s="239" t="s">
        <v>111</v>
      </c>
      <c r="C84" s="81">
        <v>60</v>
      </c>
      <c r="D84" s="82">
        <v>28</v>
      </c>
      <c r="E84" s="240">
        <v>28</v>
      </c>
      <c r="F84" s="241"/>
      <c r="G84" s="242">
        <f t="shared" si="19"/>
        <v>28</v>
      </c>
      <c r="H84" s="92">
        <v>0</v>
      </c>
    </row>
    <row r="85" ht="15.9" spans="1:8">
      <c r="A85" s="243"/>
      <c r="B85" s="239" t="s">
        <v>22</v>
      </c>
      <c r="C85" s="244">
        <f t="shared" ref="C85:G85" si="20">SUM(C80:C84)</f>
        <v>300</v>
      </c>
      <c r="D85" s="245">
        <f t="shared" si="20"/>
        <v>130</v>
      </c>
      <c r="E85" s="245">
        <f t="shared" si="20"/>
        <v>124</v>
      </c>
      <c r="F85" s="245">
        <f t="shared" si="20"/>
        <v>0</v>
      </c>
      <c r="G85" s="244">
        <f t="shared" si="20"/>
        <v>124</v>
      </c>
      <c r="H85" s="92">
        <v>0</v>
      </c>
    </row>
    <row r="86" ht="15.15" spans="1:8">
      <c r="A86" s="246" t="s">
        <v>112</v>
      </c>
      <c r="B86" s="247" t="s">
        <v>113</v>
      </c>
      <c r="C86" s="248">
        <v>20</v>
      </c>
      <c r="D86" s="249">
        <v>1</v>
      </c>
      <c r="E86" s="250">
        <v>0</v>
      </c>
      <c r="F86" s="251"/>
      <c r="G86" s="252">
        <f t="shared" ref="G86:G90" si="21">(E86+F86)</f>
        <v>0</v>
      </c>
      <c r="H86" s="92">
        <v>0</v>
      </c>
    </row>
    <row r="87" spans="1:8">
      <c r="A87" s="246"/>
      <c r="B87" s="247" t="s">
        <v>114</v>
      </c>
      <c r="C87" s="248">
        <v>20</v>
      </c>
      <c r="D87" s="249">
        <v>2</v>
      </c>
      <c r="E87" s="250">
        <v>1</v>
      </c>
      <c r="F87" s="251"/>
      <c r="G87" s="252">
        <f t="shared" si="21"/>
        <v>1</v>
      </c>
      <c r="H87" s="92">
        <v>0</v>
      </c>
    </row>
    <row r="88" spans="1:8">
      <c r="A88" s="246"/>
      <c r="B88" s="253" t="s">
        <v>115</v>
      </c>
      <c r="C88" s="248">
        <v>20</v>
      </c>
      <c r="D88" s="249">
        <v>13</v>
      </c>
      <c r="E88" s="250">
        <v>14</v>
      </c>
      <c r="F88" s="251"/>
      <c r="G88" s="252">
        <f t="shared" si="21"/>
        <v>14</v>
      </c>
      <c r="H88" s="92">
        <v>0</v>
      </c>
    </row>
    <row r="89" spans="1:8">
      <c r="A89" s="246"/>
      <c r="B89" s="253" t="s">
        <v>116</v>
      </c>
      <c r="C89" s="248">
        <v>20</v>
      </c>
      <c r="D89" s="249">
        <v>1</v>
      </c>
      <c r="E89" s="250">
        <v>0</v>
      </c>
      <c r="F89" s="251"/>
      <c r="G89" s="252">
        <f t="shared" si="21"/>
        <v>0</v>
      </c>
      <c r="H89" s="92">
        <v>0</v>
      </c>
    </row>
    <row r="90" spans="1:8">
      <c r="A90" s="246"/>
      <c r="B90" s="253" t="s">
        <v>117</v>
      </c>
      <c r="C90" s="248">
        <v>20</v>
      </c>
      <c r="D90" s="249">
        <v>11</v>
      </c>
      <c r="E90" s="250">
        <v>10</v>
      </c>
      <c r="F90" s="251"/>
      <c r="G90" s="252">
        <f t="shared" si="21"/>
        <v>10</v>
      </c>
      <c r="H90" s="92">
        <v>0</v>
      </c>
    </row>
    <row r="91" ht="16.35" spans="1:8">
      <c r="A91" s="254"/>
      <c r="B91" s="255" t="s">
        <v>22</v>
      </c>
      <c r="C91" s="256">
        <f t="shared" ref="C91:G91" si="22">SUM(C86:C90)</f>
        <v>100</v>
      </c>
      <c r="D91" s="257">
        <f t="shared" si="22"/>
        <v>28</v>
      </c>
      <c r="E91" s="257">
        <f t="shared" si="22"/>
        <v>25</v>
      </c>
      <c r="F91" s="257">
        <f t="shared" si="22"/>
        <v>0</v>
      </c>
      <c r="G91" s="256">
        <f t="shared" si="22"/>
        <v>25</v>
      </c>
      <c r="H91" s="92">
        <v>0</v>
      </c>
    </row>
    <row r="92" ht="15.15" spans="1:8">
      <c r="A92" s="258" t="s">
        <v>118</v>
      </c>
      <c r="B92" s="259" t="s">
        <v>119</v>
      </c>
      <c r="C92" s="109">
        <v>40</v>
      </c>
      <c r="D92" s="260">
        <v>16</v>
      </c>
      <c r="E92" s="261">
        <v>15</v>
      </c>
      <c r="F92" s="262"/>
      <c r="G92" s="263">
        <f t="shared" ref="G92:G96" si="23">(E92+F92)</f>
        <v>15</v>
      </c>
      <c r="H92" s="92">
        <v>0</v>
      </c>
    </row>
    <row r="93" spans="1:8">
      <c r="A93" s="264"/>
      <c r="B93" s="265" t="s">
        <v>120</v>
      </c>
      <c r="C93" s="266">
        <v>40</v>
      </c>
      <c r="D93" s="267">
        <v>8</v>
      </c>
      <c r="E93" s="268">
        <v>0</v>
      </c>
      <c r="F93" s="269"/>
      <c r="G93" s="270">
        <f t="shared" si="23"/>
        <v>0</v>
      </c>
      <c r="H93" s="92">
        <v>0</v>
      </c>
    </row>
    <row r="94" spans="1:8">
      <c r="A94" s="264"/>
      <c r="B94" s="271" t="s">
        <v>121</v>
      </c>
      <c r="C94" s="266">
        <v>40</v>
      </c>
      <c r="D94" s="267">
        <v>1</v>
      </c>
      <c r="E94" s="268">
        <v>1</v>
      </c>
      <c r="F94" s="269"/>
      <c r="G94" s="270">
        <f t="shared" si="23"/>
        <v>1</v>
      </c>
      <c r="H94" s="92">
        <v>0</v>
      </c>
    </row>
    <row r="95" spans="1:8">
      <c r="A95" s="264"/>
      <c r="B95" s="271" t="s">
        <v>122</v>
      </c>
      <c r="C95" s="266">
        <v>40</v>
      </c>
      <c r="D95" s="267">
        <v>2</v>
      </c>
      <c r="E95" s="268">
        <v>2</v>
      </c>
      <c r="F95" s="269"/>
      <c r="G95" s="270">
        <f t="shared" si="23"/>
        <v>2</v>
      </c>
      <c r="H95" s="92">
        <v>0</v>
      </c>
    </row>
    <row r="96" ht="15.15" spans="1:8">
      <c r="A96" s="272"/>
      <c r="B96" s="273" t="s">
        <v>123</v>
      </c>
      <c r="C96" s="274">
        <v>40</v>
      </c>
      <c r="D96" s="275">
        <v>2</v>
      </c>
      <c r="E96" s="276">
        <v>2</v>
      </c>
      <c r="F96" s="277"/>
      <c r="G96" s="278">
        <f t="shared" si="23"/>
        <v>2</v>
      </c>
      <c r="H96" s="92">
        <v>0</v>
      </c>
    </row>
    <row r="97" ht="17.1" spans="1:8">
      <c r="A97" s="279"/>
      <c r="B97" s="280" t="s">
        <v>22</v>
      </c>
      <c r="C97" s="281">
        <f t="shared" ref="C97:G97" si="24">SUM(C92:C96)</f>
        <v>200</v>
      </c>
      <c r="D97" s="282">
        <f t="shared" si="24"/>
        <v>29</v>
      </c>
      <c r="E97" s="282">
        <f t="shared" si="24"/>
        <v>20</v>
      </c>
      <c r="F97" s="282">
        <f t="shared" si="24"/>
        <v>0</v>
      </c>
      <c r="G97" s="281">
        <f t="shared" si="24"/>
        <v>20</v>
      </c>
      <c r="H97" s="92">
        <v>0</v>
      </c>
    </row>
    <row r="98" ht="17.1" spans="1:8">
      <c r="A98" s="283" t="s">
        <v>22</v>
      </c>
      <c r="B98" s="284"/>
      <c r="C98" s="285">
        <f t="shared" ref="C98:G98" si="25">(C67+C73+C79+C85+C91+C97)</f>
        <v>1050</v>
      </c>
      <c r="D98" s="285">
        <f t="shared" si="25"/>
        <v>390</v>
      </c>
      <c r="E98" s="285">
        <f t="shared" si="25"/>
        <v>355</v>
      </c>
      <c r="F98" s="285">
        <f t="shared" si="25"/>
        <v>0</v>
      </c>
      <c r="G98" s="286">
        <f t="shared" si="25"/>
        <v>355</v>
      </c>
      <c r="H98" s="92">
        <v>0</v>
      </c>
    </row>
    <row r="99" ht="15.15"/>
    <row r="103" ht="46.8" spans="1:8">
      <c r="A103" s="287" t="s">
        <v>81</v>
      </c>
      <c r="B103" s="288" t="s">
        <v>82</v>
      </c>
      <c r="C103" s="289" t="s">
        <v>124</v>
      </c>
      <c r="D103" s="289" t="s">
        <v>125</v>
      </c>
      <c r="E103" s="289" t="s">
        <v>126</v>
      </c>
      <c r="F103" s="289" t="s">
        <v>127</v>
      </c>
      <c r="G103" s="290"/>
      <c r="H103" s="290" t="s">
        <v>5</v>
      </c>
    </row>
    <row r="104" spans="1:8">
      <c r="A104" s="291" t="s">
        <v>128</v>
      </c>
      <c r="B104" s="292" t="s">
        <v>129</v>
      </c>
      <c r="C104" s="293">
        <v>30</v>
      </c>
      <c r="D104" s="293">
        <v>30</v>
      </c>
      <c r="E104" s="293">
        <v>30</v>
      </c>
      <c r="F104" s="293">
        <v>30</v>
      </c>
      <c r="G104" s="92"/>
      <c r="H104" s="92">
        <v>0</v>
      </c>
    </row>
    <row r="105" spans="1:8">
      <c r="A105" s="291"/>
      <c r="B105" s="294" t="s">
        <v>130</v>
      </c>
      <c r="C105" s="295">
        <v>28</v>
      </c>
      <c r="D105" s="295">
        <v>28</v>
      </c>
      <c r="E105" s="295">
        <v>26</v>
      </c>
      <c r="F105" s="295">
        <v>26</v>
      </c>
      <c r="G105" s="92"/>
      <c r="H105" s="92">
        <v>0</v>
      </c>
    </row>
    <row r="106" spans="1:8">
      <c r="A106" s="291"/>
      <c r="B106" s="292" t="s">
        <v>131</v>
      </c>
      <c r="C106" s="293">
        <v>20</v>
      </c>
      <c r="D106" s="293">
        <v>19</v>
      </c>
      <c r="E106" s="293">
        <v>19</v>
      </c>
      <c r="F106" s="293">
        <v>18</v>
      </c>
      <c r="G106" s="92">
        <v>1</v>
      </c>
      <c r="H106" s="92">
        <v>0</v>
      </c>
    </row>
    <row r="107" spans="1:8">
      <c r="A107" s="291"/>
      <c r="B107" s="271" t="s">
        <v>132</v>
      </c>
      <c r="C107" s="266">
        <v>30</v>
      </c>
      <c r="D107" s="266">
        <v>30</v>
      </c>
      <c r="E107" s="266">
        <v>30</v>
      </c>
      <c r="F107" s="266">
        <v>30</v>
      </c>
      <c r="G107" s="92"/>
      <c r="H107" s="92">
        <v>0</v>
      </c>
    </row>
    <row r="108" spans="1:8">
      <c r="A108" s="291"/>
      <c r="B108" s="292" t="s">
        <v>133</v>
      </c>
      <c r="C108" s="293">
        <v>30</v>
      </c>
      <c r="D108" s="293">
        <v>30</v>
      </c>
      <c r="E108" s="293">
        <v>30</v>
      </c>
      <c r="F108" s="293">
        <v>30</v>
      </c>
      <c r="G108" s="92"/>
      <c r="H108" s="92">
        <v>0</v>
      </c>
    </row>
    <row r="109" spans="1:8">
      <c r="A109" s="291"/>
      <c r="B109" s="271" t="s">
        <v>134</v>
      </c>
      <c r="C109" s="266">
        <v>17</v>
      </c>
      <c r="D109" s="266">
        <v>16</v>
      </c>
      <c r="E109" s="266">
        <v>16</v>
      </c>
      <c r="F109" s="266">
        <v>16</v>
      </c>
      <c r="G109" s="92"/>
      <c r="H109" s="92">
        <v>0</v>
      </c>
    </row>
    <row r="110" spans="1:8">
      <c r="A110" s="291"/>
      <c r="B110" s="292" t="s">
        <v>135</v>
      </c>
      <c r="C110" s="293">
        <v>16</v>
      </c>
      <c r="D110" s="293">
        <v>15</v>
      </c>
      <c r="E110" s="293">
        <v>15</v>
      </c>
      <c r="F110" s="293">
        <v>14</v>
      </c>
      <c r="G110" s="92">
        <v>1</v>
      </c>
      <c r="H110" s="92">
        <v>0</v>
      </c>
    </row>
    <row r="111" spans="1:8">
      <c r="A111" s="291"/>
      <c r="B111" s="271" t="s">
        <v>136</v>
      </c>
      <c r="C111" s="266">
        <v>18</v>
      </c>
      <c r="D111" s="266">
        <v>18</v>
      </c>
      <c r="E111" s="266">
        <v>18</v>
      </c>
      <c r="F111" s="266">
        <v>18</v>
      </c>
      <c r="G111" s="92"/>
      <c r="H111" s="92">
        <v>0</v>
      </c>
    </row>
    <row r="112" spans="1:8">
      <c r="A112" s="291"/>
      <c r="B112" s="292" t="s">
        <v>137</v>
      </c>
      <c r="C112" s="293">
        <v>30</v>
      </c>
      <c r="D112" s="293">
        <v>28</v>
      </c>
      <c r="E112" s="293">
        <v>28</v>
      </c>
      <c r="F112" s="293">
        <v>28</v>
      </c>
      <c r="G112" s="92"/>
      <c r="H112" s="92">
        <v>0</v>
      </c>
    </row>
    <row r="113" spans="1:8">
      <c r="A113" s="291"/>
      <c r="B113" s="271" t="s">
        <v>138</v>
      </c>
      <c r="C113" s="266">
        <v>28</v>
      </c>
      <c r="D113" s="266">
        <v>26</v>
      </c>
      <c r="E113" s="266">
        <v>26</v>
      </c>
      <c r="F113" s="266">
        <v>26</v>
      </c>
      <c r="G113" s="92"/>
      <c r="H113" s="92">
        <v>0</v>
      </c>
    </row>
    <row r="114" spans="1:8">
      <c r="A114" s="291"/>
      <c r="B114" s="292" t="s">
        <v>139</v>
      </c>
      <c r="C114" s="293">
        <v>19</v>
      </c>
      <c r="D114" s="293">
        <v>19</v>
      </c>
      <c r="E114" s="293">
        <v>19</v>
      </c>
      <c r="F114" s="293">
        <v>19</v>
      </c>
      <c r="G114" s="92"/>
      <c r="H114" s="92">
        <v>0</v>
      </c>
    </row>
    <row r="115" spans="1:8">
      <c r="A115" s="291"/>
      <c r="B115" s="271" t="s">
        <v>140</v>
      </c>
      <c r="C115" s="266">
        <v>34</v>
      </c>
      <c r="D115" s="266">
        <v>33</v>
      </c>
      <c r="E115" s="266">
        <v>32</v>
      </c>
      <c r="F115" s="266">
        <v>31</v>
      </c>
      <c r="G115" s="92">
        <v>1</v>
      </c>
      <c r="H115" s="92">
        <v>0</v>
      </c>
    </row>
    <row r="116" spans="1:8">
      <c r="A116" s="291"/>
      <c r="B116" s="292" t="s">
        <v>141</v>
      </c>
      <c r="C116" s="293">
        <v>30</v>
      </c>
      <c r="D116" s="293">
        <v>30</v>
      </c>
      <c r="E116" s="293">
        <v>29</v>
      </c>
      <c r="F116" s="293">
        <v>29</v>
      </c>
      <c r="G116" s="92"/>
      <c r="H116" s="92">
        <v>0</v>
      </c>
    </row>
    <row r="117" spans="1:8">
      <c r="A117" s="291"/>
      <c r="B117" s="271" t="s">
        <v>142</v>
      </c>
      <c r="C117" s="266">
        <v>16</v>
      </c>
      <c r="D117" s="266">
        <v>16</v>
      </c>
      <c r="E117" s="266">
        <v>14</v>
      </c>
      <c r="F117" s="266">
        <v>14</v>
      </c>
      <c r="G117" s="92"/>
      <c r="H117" s="92">
        <v>0</v>
      </c>
    </row>
    <row r="118" spans="1:8">
      <c r="A118" s="291"/>
      <c r="B118" s="292" t="s">
        <v>143</v>
      </c>
      <c r="C118" s="293">
        <v>9</v>
      </c>
      <c r="D118" s="293">
        <v>9</v>
      </c>
      <c r="E118" s="293">
        <v>9</v>
      </c>
      <c r="F118" s="293">
        <v>9</v>
      </c>
      <c r="G118" s="92"/>
      <c r="H118" s="92">
        <v>0</v>
      </c>
    </row>
    <row r="119" spans="1:8">
      <c r="A119" s="291"/>
      <c r="B119" s="271" t="s">
        <v>144</v>
      </c>
      <c r="C119" s="266">
        <v>25</v>
      </c>
      <c r="D119" s="266">
        <v>25</v>
      </c>
      <c r="E119" s="266">
        <v>25</v>
      </c>
      <c r="F119" s="266">
        <v>25</v>
      </c>
      <c r="G119" s="92"/>
      <c r="H119" s="92">
        <v>0</v>
      </c>
    </row>
    <row r="120" spans="1:8">
      <c r="A120" s="291"/>
      <c r="B120" s="292" t="s">
        <v>145</v>
      </c>
      <c r="C120" s="293">
        <v>26</v>
      </c>
      <c r="D120" s="293">
        <v>26</v>
      </c>
      <c r="E120" s="293">
        <v>26</v>
      </c>
      <c r="F120" s="293">
        <v>26</v>
      </c>
      <c r="G120" s="92"/>
      <c r="H120" s="92">
        <v>0</v>
      </c>
    </row>
    <row r="121" spans="1:8">
      <c r="A121" s="291"/>
      <c r="B121" s="271" t="s">
        <v>146</v>
      </c>
      <c r="C121" s="266">
        <v>12</v>
      </c>
      <c r="D121" s="266">
        <v>12</v>
      </c>
      <c r="E121" s="266">
        <v>12</v>
      </c>
      <c r="F121" s="266">
        <v>12</v>
      </c>
      <c r="G121" s="92"/>
      <c r="H121" s="92">
        <v>0</v>
      </c>
    </row>
    <row r="122" spans="1:8">
      <c r="A122" s="291"/>
      <c r="B122" s="292" t="s">
        <v>147</v>
      </c>
      <c r="C122" s="293">
        <v>26</v>
      </c>
      <c r="D122" s="293">
        <v>26</v>
      </c>
      <c r="E122" s="293">
        <v>26</v>
      </c>
      <c r="F122" s="293">
        <v>26</v>
      </c>
      <c r="G122" s="92"/>
      <c r="H122" s="92">
        <v>0</v>
      </c>
    </row>
    <row r="123" spans="1:8">
      <c r="A123" s="291"/>
      <c r="B123" s="271" t="s">
        <v>148</v>
      </c>
      <c r="C123" s="266">
        <v>25</v>
      </c>
      <c r="D123" s="266">
        <v>25</v>
      </c>
      <c r="E123" s="266">
        <v>25</v>
      </c>
      <c r="F123" s="266">
        <v>25</v>
      </c>
      <c r="G123" s="92"/>
      <c r="H123" s="92">
        <v>0</v>
      </c>
    </row>
    <row r="124" spans="1:8">
      <c r="A124" s="291"/>
      <c r="B124" s="292" t="s">
        <v>149</v>
      </c>
      <c r="C124" s="293">
        <v>20</v>
      </c>
      <c r="D124" s="293">
        <v>20</v>
      </c>
      <c r="E124" s="293">
        <v>19</v>
      </c>
      <c r="F124" s="293">
        <v>19</v>
      </c>
      <c r="G124" s="92"/>
      <c r="H124" s="92">
        <v>0</v>
      </c>
    </row>
    <row r="125" spans="1:8">
      <c r="A125" s="291"/>
      <c r="B125" s="271" t="s">
        <v>150</v>
      </c>
      <c r="C125" s="266">
        <v>18</v>
      </c>
      <c r="D125" s="266">
        <v>18</v>
      </c>
      <c r="E125" s="266">
        <v>17</v>
      </c>
      <c r="F125" s="266">
        <v>17</v>
      </c>
      <c r="G125" s="92"/>
      <c r="H125" s="92">
        <v>0</v>
      </c>
    </row>
    <row r="126" spans="1:8">
      <c r="A126" s="291"/>
      <c r="B126" s="292" t="s">
        <v>151</v>
      </c>
      <c r="C126" s="293">
        <v>26</v>
      </c>
      <c r="D126" s="293">
        <v>26</v>
      </c>
      <c r="E126" s="293">
        <v>24</v>
      </c>
      <c r="F126" s="293">
        <v>24</v>
      </c>
      <c r="G126" s="92"/>
      <c r="H126" s="92">
        <v>0</v>
      </c>
    </row>
    <row r="127" spans="1:8">
      <c r="A127" s="291"/>
      <c r="B127" s="271" t="s">
        <v>152</v>
      </c>
      <c r="C127" s="266">
        <v>28</v>
      </c>
      <c r="D127" s="266">
        <v>28</v>
      </c>
      <c r="E127" s="266">
        <v>28</v>
      </c>
      <c r="F127" s="266">
        <v>28</v>
      </c>
      <c r="G127" s="92"/>
      <c r="H127" s="92">
        <v>0</v>
      </c>
    </row>
    <row r="128" spans="1:8">
      <c r="A128" s="291"/>
      <c r="B128" s="292" t="s">
        <v>153</v>
      </c>
      <c r="C128" s="293">
        <v>18</v>
      </c>
      <c r="D128" s="293">
        <v>18</v>
      </c>
      <c r="E128" s="293">
        <v>18</v>
      </c>
      <c r="F128" s="293">
        <v>18</v>
      </c>
      <c r="G128" s="92"/>
      <c r="H128" s="92">
        <v>0</v>
      </c>
    </row>
    <row r="129" ht="15.15" spans="1:8">
      <c r="A129" s="296"/>
      <c r="B129" s="297" t="s">
        <v>22</v>
      </c>
      <c r="C129" s="298">
        <f t="shared" ref="C129:G129" si="26">SUM(C104:C128)</f>
        <v>579</v>
      </c>
      <c r="D129" s="298">
        <f t="shared" si="26"/>
        <v>571</v>
      </c>
      <c r="E129" s="298">
        <f t="shared" si="26"/>
        <v>561</v>
      </c>
      <c r="F129" s="298">
        <f t="shared" si="26"/>
        <v>558</v>
      </c>
      <c r="G129" s="298">
        <f t="shared" si="26"/>
        <v>3</v>
      </c>
      <c r="H129" s="299"/>
    </row>
    <row r="133" ht="25" customHeight="1" spans="1:8">
      <c r="A133" s="110" t="s">
        <v>154</v>
      </c>
      <c r="B133" s="110"/>
      <c r="C133" s="110"/>
      <c r="D133" s="110"/>
      <c r="E133" s="110"/>
      <c r="F133" s="110"/>
      <c r="G133" s="110"/>
      <c r="H133" s="110"/>
    </row>
    <row r="134" spans="1:8">
      <c r="A134" s="94" t="s">
        <v>155</v>
      </c>
      <c r="B134" s="94"/>
      <c r="C134" s="94"/>
      <c r="D134" s="94"/>
      <c r="E134" s="94"/>
      <c r="F134" s="94"/>
      <c r="G134" s="94"/>
      <c r="H134" s="94"/>
    </row>
    <row r="135" ht="43.95" spans="1:8">
      <c r="A135" s="300" t="s">
        <v>156</v>
      </c>
      <c r="B135" s="301"/>
      <c r="C135" s="302" t="s">
        <v>157</v>
      </c>
      <c r="D135" s="302" t="s">
        <v>158</v>
      </c>
      <c r="E135" s="302" t="s">
        <v>159</v>
      </c>
      <c r="F135" s="303" t="s">
        <v>160</v>
      </c>
      <c r="G135" s="304" t="s">
        <v>161</v>
      </c>
      <c r="H135" s="305" t="s">
        <v>162</v>
      </c>
    </row>
    <row r="136" ht="15.15" spans="1:8">
      <c r="A136" s="306" t="s">
        <v>163</v>
      </c>
      <c r="B136" s="307" t="s">
        <v>164</v>
      </c>
      <c r="C136" s="308">
        <v>50</v>
      </c>
      <c r="D136" s="309">
        <v>37</v>
      </c>
      <c r="E136" s="309">
        <v>23</v>
      </c>
      <c r="F136" s="12">
        <v>50</v>
      </c>
      <c r="G136" s="310" t="s">
        <v>165</v>
      </c>
      <c r="H136" s="311"/>
    </row>
    <row r="137" spans="1:8">
      <c r="A137" s="306" t="s">
        <v>166</v>
      </c>
      <c r="B137" s="307" t="s">
        <v>167</v>
      </c>
      <c r="C137" s="308">
        <v>50</v>
      </c>
      <c r="D137" s="309">
        <v>38</v>
      </c>
      <c r="E137" s="309">
        <v>20</v>
      </c>
      <c r="F137" s="12">
        <v>50</v>
      </c>
      <c r="G137" s="310"/>
      <c r="H137" s="311"/>
    </row>
    <row r="138" ht="15.15" spans="1:8">
      <c r="A138" s="306" t="s">
        <v>168</v>
      </c>
      <c r="B138" s="307" t="s">
        <v>169</v>
      </c>
      <c r="C138" s="308">
        <v>93</v>
      </c>
      <c r="D138" s="309">
        <v>67</v>
      </c>
      <c r="E138" s="309">
        <v>42</v>
      </c>
      <c r="F138" s="12">
        <v>93</v>
      </c>
      <c r="G138" s="312"/>
      <c r="H138" s="19"/>
    </row>
    <row r="139" ht="19.5" spans="1:8">
      <c r="A139" s="313" t="s">
        <v>170</v>
      </c>
      <c r="B139" s="314"/>
      <c r="C139" s="315">
        <f t="shared" ref="C139:F139" si="27">SUM(C136:C138)</f>
        <v>193</v>
      </c>
      <c r="D139" s="315">
        <f t="shared" si="27"/>
        <v>142</v>
      </c>
      <c r="E139" s="316">
        <f t="shared" si="27"/>
        <v>85</v>
      </c>
      <c r="F139" s="315">
        <f t="shared" si="27"/>
        <v>193</v>
      </c>
      <c r="G139" s="317"/>
      <c r="H139" s="318"/>
    </row>
    <row r="140" ht="15.15" spans="1:8">
      <c r="A140" s="300" t="s">
        <v>171</v>
      </c>
      <c r="B140" s="301"/>
      <c r="C140" s="303" t="s">
        <v>172</v>
      </c>
      <c r="D140" s="303" t="s">
        <v>173</v>
      </c>
      <c r="E140" s="303" t="s">
        <v>174</v>
      </c>
      <c r="F140" s="303" t="s">
        <v>160</v>
      </c>
      <c r="G140" s="319" t="s">
        <v>161</v>
      </c>
      <c r="H140" s="19"/>
    </row>
    <row r="141" ht="15.15" spans="1:8">
      <c r="A141" s="306" t="s">
        <v>175</v>
      </c>
      <c r="B141" s="307"/>
      <c r="C141" s="308">
        <v>50</v>
      </c>
      <c r="D141" s="308">
        <v>25</v>
      </c>
      <c r="E141" s="308">
        <v>21</v>
      </c>
      <c r="F141" s="12">
        <v>52</v>
      </c>
      <c r="G141" s="310" t="s">
        <v>165</v>
      </c>
      <c r="H141" s="311"/>
    </row>
    <row r="142" spans="1:8">
      <c r="A142" s="306" t="s">
        <v>166</v>
      </c>
      <c r="B142" s="307"/>
      <c r="C142" s="308">
        <v>36</v>
      </c>
      <c r="D142" s="308">
        <v>26</v>
      </c>
      <c r="E142" s="308">
        <v>17</v>
      </c>
      <c r="F142" s="12">
        <v>34</v>
      </c>
      <c r="G142" s="310"/>
      <c r="H142" s="311"/>
    </row>
    <row r="143" ht="15.15" spans="1:8">
      <c r="A143" s="306" t="s">
        <v>176</v>
      </c>
      <c r="B143" s="307"/>
      <c r="C143" s="308">
        <v>50</v>
      </c>
      <c r="D143" s="308">
        <v>37</v>
      </c>
      <c r="E143" s="308">
        <v>27</v>
      </c>
      <c r="F143" s="12">
        <v>50</v>
      </c>
      <c r="G143" s="312"/>
      <c r="H143" s="19"/>
    </row>
    <row r="144" ht="19.5" spans="1:8">
      <c r="A144" s="313" t="s">
        <v>170</v>
      </c>
      <c r="B144" s="314"/>
      <c r="C144" s="315">
        <f t="shared" ref="C144:F144" si="28">SUM(C141:C143)</f>
        <v>136</v>
      </c>
      <c r="D144" s="315">
        <f t="shared" si="28"/>
        <v>88</v>
      </c>
      <c r="E144" s="316">
        <f t="shared" si="28"/>
        <v>65</v>
      </c>
      <c r="F144" s="315">
        <f t="shared" si="28"/>
        <v>136</v>
      </c>
      <c r="G144" s="317"/>
      <c r="H144" s="320"/>
    </row>
    <row r="145" ht="15.15" spans="1:8">
      <c r="A145" s="300" t="s">
        <v>177</v>
      </c>
      <c r="B145" s="301"/>
      <c r="C145" s="303" t="s">
        <v>172</v>
      </c>
      <c r="D145" s="303" t="s">
        <v>173</v>
      </c>
      <c r="E145" s="303" t="s">
        <v>174</v>
      </c>
      <c r="F145" s="303" t="s">
        <v>160</v>
      </c>
      <c r="G145" s="319" t="s">
        <v>161</v>
      </c>
      <c r="H145" s="19"/>
    </row>
    <row r="146" ht="15.15" spans="1:8">
      <c r="A146" s="306" t="s">
        <v>178</v>
      </c>
      <c r="B146" s="307" t="s">
        <v>179</v>
      </c>
      <c r="C146" s="308">
        <v>50</v>
      </c>
      <c r="D146" s="308">
        <v>5</v>
      </c>
      <c r="E146" s="308">
        <v>1</v>
      </c>
      <c r="F146" s="12">
        <v>31</v>
      </c>
      <c r="G146" s="321" t="s">
        <v>165</v>
      </c>
      <c r="H146" s="311"/>
    </row>
    <row r="147" spans="1:8">
      <c r="A147" s="306" t="s">
        <v>180</v>
      </c>
      <c r="B147" s="307" t="s">
        <v>181</v>
      </c>
      <c r="C147" s="308">
        <v>51</v>
      </c>
      <c r="D147" s="308">
        <v>9</v>
      </c>
      <c r="E147" s="308">
        <v>5</v>
      </c>
      <c r="F147" s="12">
        <v>51</v>
      </c>
      <c r="G147" s="310"/>
      <c r="H147" s="311"/>
    </row>
    <row r="148" spans="1:8">
      <c r="A148" s="306" t="s">
        <v>182</v>
      </c>
      <c r="B148" s="307" t="s">
        <v>183</v>
      </c>
      <c r="C148" s="308">
        <v>49</v>
      </c>
      <c r="D148" s="308">
        <v>5</v>
      </c>
      <c r="E148" s="308">
        <v>2</v>
      </c>
      <c r="F148" s="12">
        <v>50</v>
      </c>
      <c r="G148" s="310"/>
      <c r="H148" s="311"/>
    </row>
    <row r="149" spans="1:8">
      <c r="A149" s="306" t="s">
        <v>184</v>
      </c>
      <c r="B149" s="307" t="s">
        <v>185</v>
      </c>
      <c r="C149" s="308">
        <v>28</v>
      </c>
      <c r="D149" s="308">
        <v>20</v>
      </c>
      <c r="E149" s="308">
        <v>17</v>
      </c>
      <c r="F149" s="12">
        <v>54</v>
      </c>
      <c r="G149" s="310"/>
      <c r="H149" s="311"/>
    </row>
    <row r="150" spans="1:8">
      <c r="A150" s="306" t="s">
        <v>186</v>
      </c>
      <c r="B150" s="307" t="s">
        <v>187</v>
      </c>
      <c r="C150" s="308">
        <v>48</v>
      </c>
      <c r="D150" s="308">
        <v>32</v>
      </c>
      <c r="E150" s="308">
        <v>14</v>
      </c>
      <c r="F150" s="12">
        <v>54</v>
      </c>
      <c r="G150" s="310"/>
      <c r="H150" s="311"/>
    </row>
    <row r="151" ht="15.15" spans="1:8">
      <c r="A151" s="306" t="s">
        <v>188</v>
      </c>
      <c r="B151" s="307" t="s">
        <v>189</v>
      </c>
      <c r="C151" s="308">
        <v>36</v>
      </c>
      <c r="D151" s="308">
        <v>11</v>
      </c>
      <c r="E151" s="308">
        <v>11</v>
      </c>
      <c r="F151" s="12">
        <v>50</v>
      </c>
      <c r="G151" s="312"/>
      <c r="H151" s="311"/>
    </row>
    <row r="152" ht="19.5" spans="1:8">
      <c r="A152" s="313" t="s">
        <v>170</v>
      </c>
      <c r="B152" s="314"/>
      <c r="C152" s="315">
        <f t="shared" ref="C152:F152" si="29">SUM(C146:C151)</f>
        <v>262</v>
      </c>
      <c r="D152" s="315">
        <f t="shared" si="29"/>
        <v>82</v>
      </c>
      <c r="E152" s="316">
        <f t="shared" si="29"/>
        <v>50</v>
      </c>
      <c r="F152" s="315">
        <f t="shared" si="29"/>
        <v>290</v>
      </c>
      <c r="G152" s="317"/>
      <c r="H152" s="318"/>
    </row>
    <row r="153" ht="15.15" spans="1:8">
      <c r="A153" s="300" t="s">
        <v>190</v>
      </c>
      <c r="B153" s="301"/>
      <c r="C153" s="303" t="s">
        <v>172</v>
      </c>
      <c r="D153" s="303" t="s">
        <v>173</v>
      </c>
      <c r="E153" s="303" t="s">
        <v>174</v>
      </c>
      <c r="F153" s="303" t="s">
        <v>160</v>
      </c>
      <c r="G153" s="319" t="s">
        <v>161</v>
      </c>
      <c r="H153" s="311"/>
    </row>
    <row r="154" ht="15.15" spans="1:8">
      <c r="A154" s="306" t="s">
        <v>186</v>
      </c>
      <c r="B154" s="307"/>
      <c r="C154" s="308">
        <v>50</v>
      </c>
      <c r="D154" s="322">
        <v>37</v>
      </c>
      <c r="E154" s="323">
        <v>25</v>
      </c>
      <c r="F154" s="324">
        <v>50</v>
      </c>
      <c r="G154" s="310" t="s">
        <v>165</v>
      </c>
      <c r="H154" s="311"/>
    </row>
    <row r="155" spans="1:8">
      <c r="A155" s="306" t="s">
        <v>191</v>
      </c>
      <c r="B155" s="307"/>
      <c r="C155" s="308">
        <v>50</v>
      </c>
      <c r="D155" s="322">
        <v>38</v>
      </c>
      <c r="E155" s="323">
        <v>21</v>
      </c>
      <c r="F155" s="324">
        <v>48</v>
      </c>
      <c r="G155" s="310"/>
      <c r="H155" s="311"/>
    </row>
    <row r="156" ht="15.15" spans="1:8">
      <c r="A156" s="306" t="s">
        <v>192</v>
      </c>
      <c r="B156" s="307"/>
      <c r="C156" s="308">
        <v>50</v>
      </c>
      <c r="D156" s="322">
        <v>37</v>
      </c>
      <c r="E156" s="323">
        <v>13</v>
      </c>
      <c r="F156" s="324">
        <v>50</v>
      </c>
      <c r="G156" s="312"/>
      <c r="H156" s="311"/>
    </row>
    <row r="157" ht="19.5" spans="1:8">
      <c r="A157" s="313" t="s">
        <v>170</v>
      </c>
      <c r="B157" s="314"/>
      <c r="C157" s="315">
        <f t="shared" ref="C157:F157" si="30">SUM(C154:C156)</f>
        <v>150</v>
      </c>
      <c r="D157" s="315">
        <f t="shared" si="30"/>
        <v>112</v>
      </c>
      <c r="E157" s="316">
        <f t="shared" si="30"/>
        <v>59</v>
      </c>
      <c r="F157" s="315">
        <f t="shared" si="30"/>
        <v>148</v>
      </c>
      <c r="G157" s="317"/>
      <c r="H157" s="318"/>
    </row>
    <row r="158" ht="15.15" spans="1:8">
      <c r="A158" s="300" t="s">
        <v>193</v>
      </c>
      <c r="B158" s="301"/>
      <c r="C158" s="303" t="s">
        <v>172</v>
      </c>
      <c r="D158" s="303" t="s">
        <v>173</v>
      </c>
      <c r="E158" s="303" t="s">
        <v>174</v>
      </c>
      <c r="F158" s="303" t="s">
        <v>160</v>
      </c>
      <c r="G158" s="319" t="s">
        <v>161</v>
      </c>
      <c r="H158" s="311"/>
    </row>
    <row r="159" ht="15.15" spans="1:8">
      <c r="A159" s="306" t="s">
        <v>175</v>
      </c>
      <c r="B159" s="307" t="s">
        <v>194</v>
      </c>
      <c r="C159" s="308">
        <v>47</v>
      </c>
      <c r="D159" s="308">
        <v>42</v>
      </c>
      <c r="E159" s="309">
        <v>28</v>
      </c>
      <c r="F159" s="324">
        <v>47</v>
      </c>
      <c r="G159" s="325" t="s">
        <v>165</v>
      </c>
      <c r="H159" s="311"/>
    </row>
    <row r="160" spans="1:8">
      <c r="A160" s="306" t="s">
        <v>195</v>
      </c>
      <c r="B160" s="307" t="s">
        <v>196</v>
      </c>
      <c r="C160" s="308">
        <v>49</v>
      </c>
      <c r="D160" s="308">
        <v>50</v>
      </c>
      <c r="E160" s="309">
        <v>21</v>
      </c>
      <c r="F160" s="324">
        <v>49</v>
      </c>
      <c r="G160" s="326"/>
      <c r="H160" s="311"/>
    </row>
    <row r="161" spans="1:8">
      <c r="A161" s="306" t="s">
        <v>182</v>
      </c>
      <c r="B161" s="307" t="s">
        <v>197</v>
      </c>
      <c r="C161" s="308">
        <v>51</v>
      </c>
      <c r="D161" s="308">
        <v>42</v>
      </c>
      <c r="E161" s="309">
        <v>25</v>
      </c>
      <c r="F161" s="324">
        <v>51</v>
      </c>
      <c r="G161" s="326"/>
      <c r="H161" s="311"/>
    </row>
    <row r="162" spans="1:8">
      <c r="A162" s="327" t="s">
        <v>180</v>
      </c>
      <c r="B162" s="328" t="s">
        <v>198</v>
      </c>
      <c r="C162" s="329">
        <v>50</v>
      </c>
      <c r="D162" s="329">
        <v>37</v>
      </c>
      <c r="E162" s="330">
        <v>41</v>
      </c>
      <c r="F162" s="331">
        <v>50</v>
      </c>
      <c r="G162" s="326"/>
      <c r="H162" s="332"/>
    </row>
    <row r="163" ht="18" spans="1:8">
      <c r="A163" s="333" t="s">
        <v>170</v>
      </c>
      <c r="B163" s="333"/>
      <c r="C163" s="334">
        <f t="shared" ref="C163:F163" si="31">SUM(C159:C162)</f>
        <v>197</v>
      </c>
      <c r="D163" s="334">
        <f t="shared" si="31"/>
        <v>171</v>
      </c>
      <c r="E163" s="335">
        <f t="shared" si="31"/>
        <v>115</v>
      </c>
      <c r="F163" s="334">
        <f t="shared" si="31"/>
        <v>197</v>
      </c>
      <c r="G163" s="336"/>
      <c r="H163" s="318"/>
    </row>
    <row r="166" ht="23" customHeight="1" spans="1:8">
      <c r="A166" s="337" t="s">
        <v>199</v>
      </c>
      <c r="B166" s="338"/>
      <c r="C166" s="338"/>
      <c r="D166" s="338"/>
      <c r="E166" s="338"/>
      <c r="F166" s="338"/>
      <c r="G166" s="339"/>
      <c r="H166" s="340"/>
    </row>
    <row r="167" ht="15.15" spans="1:7">
      <c r="A167" s="300" t="s">
        <v>200</v>
      </c>
      <c r="B167" s="301"/>
      <c r="C167" s="303" t="s">
        <v>172</v>
      </c>
      <c r="D167" s="303" t="s">
        <v>173</v>
      </c>
      <c r="E167" s="303" t="s">
        <v>201</v>
      </c>
      <c r="F167" s="303" t="s">
        <v>160</v>
      </c>
      <c r="G167" s="341" t="s">
        <v>161</v>
      </c>
    </row>
    <row r="168" ht="15.15" spans="1:7">
      <c r="A168" s="342" t="s">
        <v>175</v>
      </c>
      <c r="B168" s="342"/>
      <c r="C168" s="343">
        <v>74</v>
      </c>
      <c r="D168" s="343">
        <v>68</v>
      </c>
      <c r="E168" s="343">
        <v>25</v>
      </c>
      <c r="F168" s="343">
        <v>74</v>
      </c>
      <c r="G168" s="344"/>
    </row>
    <row r="169" spans="1:7">
      <c r="A169" s="333" t="s">
        <v>202</v>
      </c>
      <c r="B169" s="333"/>
      <c r="C169" s="334">
        <v>15</v>
      </c>
      <c r="D169" s="334">
        <v>13</v>
      </c>
      <c r="E169" s="334">
        <v>6</v>
      </c>
      <c r="F169" s="334">
        <v>15</v>
      </c>
      <c r="G169" s="345"/>
    </row>
    <row r="170" spans="1:7">
      <c r="A170" s="333" t="s">
        <v>180</v>
      </c>
      <c r="B170" s="333"/>
      <c r="C170" s="334">
        <v>68</v>
      </c>
      <c r="D170" s="334">
        <v>68</v>
      </c>
      <c r="E170" s="334">
        <v>20</v>
      </c>
      <c r="F170" s="334">
        <v>68</v>
      </c>
      <c r="G170" s="345"/>
    </row>
    <row r="171" spans="1:7">
      <c r="A171" s="333" t="s">
        <v>176</v>
      </c>
      <c r="B171" s="333"/>
      <c r="C171" s="334">
        <v>21</v>
      </c>
      <c r="D171" s="334">
        <v>21</v>
      </c>
      <c r="E171" s="334">
        <v>3</v>
      </c>
      <c r="F171" s="334">
        <v>21</v>
      </c>
      <c r="G171" s="345"/>
    </row>
    <row r="172" ht="15.15" spans="1:7">
      <c r="A172" s="346" t="s">
        <v>203</v>
      </c>
      <c r="B172" s="346"/>
      <c r="C172" s="347">
        <v>26</v>
      </c>
      <c r="D172" s="347">
        <v>27</v>
      </c>
      <c r="E172" s="347">
        <v>8</v>
      </c>
      <c r="F172" s="347">
        <v>26</v>
      </c>
      <c r="G172" s="345"/>
    </row>
    <row r="173" ht="19.5" spans="1:7">
      <c r="A173" s="348" t="s">
        <v>170</v>
      </c>
      <c r="B173" s="349"/>
      <c r="C173" s="350">
        <f t="shared" ref="C173:F173" si="32">SUM(C167:C172)</f>
        <v>204</v>
      </c>
      <c r="D173" s="350">
        <f t="shared" si="32"/>
        <v>197</v>
      </c>
      <c r="E173" s="350">
        <f t="shared" si="32"/>
        <v>62</v>
      </c>
      <c r="F173" s="350">
        <f t="shared" si="32"/>
        <v>204</v>
      </c>
      <c r="G173" s="336">
        <f>(E173/18)</f>
        <v>3.44444444444444</v>
      </c>
    </row>
    <row r="175" spans="5:7">
      <c r="E175" s="19" t="s">
        <v>204</v>
      </c>
      <c r="F175" s="137">
        <f>E137+E149+E156+E163</f>
        <v>165</v>
      </c>
      <c r="G175" s="137" t="s">
        <v>205</v>
      </c>
    </row>
    <row r="176" spans="5:7">
      <c r="E176" s="19" t="s">
        <v>206</v>
      </c>
      <c r="F176" s="137">
        <f>E173</f>
        <v>62</v>
      </c>
      <c r="G176" s="351">
        <f>G137+G149+G156+G163+G173</f>
        <v>3.44444444444444</v>
      </c>
    </row>
    <row r="177" spans="5:7">
      <c r="E177" s="19"/>
      <c r="F177" s="110">
        <f>SUM(F175:F176)</f>
        <v>227</v>
      </c>
      <c r="G177" s="352"/>
    </row>
  </sheetData>
  <mergeCells count="36">
    <mergeCell ref="A1:I1"/>
    <mergeCell ref="A28:H28"/>
    <mergeCell ref="A98:B98"/>
    <mergeCell ref="A133:H133"/>
    <mergeCell ref="A134:H134"/>
    <mergeCell ref="A166:G166"/>
    <mergeCell ref="A4:A9"/>
    <mergeCell ref="A11:A16"/>
    <mergeCell ref="A18:A22"/>
    <mergeCell ref="A31:A35"/>
    <mergeCell ref="A37:A46"/>
    <mergeCell ref="A48:A52"/>
    <mergeCell ref="A54:A58"/>
    <mergeCell ref="A62:A66"/>
    <mergeCell ref="A68:A72"/>
    <mergeCell ref="A74:A78"/>
    <mergeCell ref="A80:A84"/>
    <mergeCell ref="A86:A90"/>
    <mergeCell ref="A92:A96"/>
    <mergeCell ref="A104:A128"/>
    <mergeCell ref="E5:E6"/>
    <mergeCell ref="E7:E9"/>
    <mergeCell ref="E12:E14"/>
    <mergeCell ref="E15:E17"/>
    <mergeCell ref="E21:E24"/>
    <mergeCell ref="G136:G138"/>
    <mergeCell ref="G141:G143"/>
    <mergeCell ref="G146:G151"/>
    <mergeCell ref="G154:G156"/>
    <mergeCell ref="G159:G162"/>
    <mergeCell ref="G168:G172"/>
    <mergeCell ref="H5:H6"/>
    <mergeCell ref="H7:H9"/>
    <mergeCell ref="H12:H14"/>
    <mergeCell ref="H15:H17"/>
    <mergeCell ref="H21:H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INFORMAÇÕES RAFAEL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BENTES CUNHA</dc:creator>
  <cp:lastModifiedBy>Adriana Dantas</cp:lastModifiedBy>
  <dcterms:created xsi:type="dcterms:W3CDTF">2018-03-14T13:27:00Z</dcterms:created>
  <cp:lastPrinted>2023-08-30T12:43:00Z</cp:lastPrinted>
  <dcterms:modified xsi:type="dcterms:W3CDTF">2025-02-21T14:57:31Z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8CEA4E2E459E446989BF327D86B2052E_13</vt:lpwstr>
  </property>
  <property fmtid="{D5CDD505-2E9C-101B-9397-08002B2CF9AE}" pid="3" name="KSOProductBuildVer">
    <vt:lpwstr>1046-12.2.0.19307</vt:lpwstr>
  </property>
</Properties>
</file>